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lmontilla\Documents\Archivos Nomina OAI\Transparencia DIGEIG\2023\Julio\"/>
    </mc:Choice>
  </mc:AlternateContent>
  <bookViews>
    <workbookView xWindow="0" yWindow="0" windowWidth="15360" windowHeight="7755"/>
  </bookViews>
  <sheets>
    <sheet name="Temporales" sheetId="2" r:id="rId1"/>
  </sheets>
  <definedNames>
    <definedName name="_xlnm.Print_Area" localSheetId="0">Temporales!$A$1:$O$231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N112" i="2"/>
  <c r="O112" i="2"/>
  <c r="J112" i="2"/>
  <c r="L112" i="2"/>
  <c r="J27" i="2"/>
  <c r="N27" i="2" s="1"/>
  <c r="O27" i="2" s="1"/>
  <c r="L27" i="2"/>
  <c r="O18" i="2"/>
  <c r="J18" i="2"/>
  <c r="L18" i="2"/>
  <c r="L191" i="2" l="1"/>
  <c r="J191" i="2"/>
  <c r="N191" i="2" s="1"/>
  <c r="O191" i="2" s="1"/>
  <c r="L78" i="2"/>
  <c r="J78" i="2"/>
  <c r="N78" i="2" l="1"/>
  <c r="O78" i="2" s="1"/>
  <c r="J207" i="2"/>
  <c r="L207" i="2"/>
  <c r="J31" i="2"/>
  <c r="L31" i="2"/>
  <c r="L75" i="2"/>
  <c r="L76" i="2"/>
  <c r="L77" i="2"/>
  <c r="J75" i="2"/>
  <c r="J76" i="2"/>
  <c r="J77" i="2"/>
  <c r="N77" i="2" s="1"/>
  <c r="O77" i="2" s="1"/>
  <c r="J74" i="2"/>
  <c r="L74" i="2"/>
  <c r="J190" i="2"/>
  <c r="L190" i="2"/>
  <c r="J189" i="2"/>
  <c r="L189" i="2"/>
  <c r="J188" i="2"/>
  <c r="L188" i="2"/>
  <c r="J187" i="2"/>
  <c r="L187" i="2"/>
  <c r="J19" i="2"/>
  <c r="L19" i="2"/>
  <c r="N187" i="2" l="1"/>
  <c r="O187" i="2" s="1"/>
  <c r="N190" i="2"/>
  <c r="O190" i="2" s="1"/>
  <c r="N207" i="2"/>
  <c r="O207" i="2" s="1"/>
  <c r="N188" i="2"/>
  <c r="O188" i="2" s="1"/>
  <c r="N189" i="2"/>
  <c r="O189" i="2" s="1"/>
  <c r="N74" i="2"/>
  <c r="O74" i="2" s="1"/>
  <c r="N31" i="2"/>
  <c r="O31" i="2" s="1"/>
  <c r="N19" i="2"/>
  <c r="O19" i="2" s="1"/>
  <c r="N76" i="2"/>
  <c r="O76" i="2" s="1"/>
  <c r="N75" i="2"/>
  <c r="O75" i="2" s="1"/>
  <c r="N209" i="2"/>
  <c r="I209" i="2" l="1"/>
  <c r="J186" i="2"/>
  <c r="L186" i="2"/>
  <c r="J185" i="2"/>
  <c r="L185" i="2"/>
  <c r="J79" i="2"/>
  <c r="L79" i="2"/>
  <c r="J71" i="2"/>
  <c r="L71" i="2"/>
  <c r="J70" i="2"/>
  <c r="L70" i="2"/>
  <c r="J69" i="2"/>
  <c r="L69" i="2"/>
  <c r="J63" i="2"/>
  <c r="L63" i="2"/>
  <c r="J36" i="2"/>
  <c r="L36" i="2"/>
  <c r="J22" i="2"/>
  <c r="L22" i="2"/>
  <c r="N36" i="2" l="1"/>
  <c r="O36" i="2" s="1"/>
  <c r="N185" i="2"/>
  <c r="O185" i="2" s="1"/>
  <c r="N186" i="2"/>
  <c r="O186" i="2" s="1"/>
  <c r="N79" i="2"/>
  <c r="O79" i="2" s="1"/>
  <c r="N69" i="2"/>
  <c r="O69" i="2" s="1"/>
  <c r="N70" i="2"/>
  <c r="O70" i="2" s="1"/>
  <c r="N71" i="2"/>
  <c r="O71" i="2" s="1"/>
  <c r="N22" i="2"/>
  <c r="O22" i="2" s="1"/>
  <c r="N63" i="2"/>
  <c r="O63" i="2" s="1"/>
  <c r="L182" i="2"/>
  <c r="J182" i="2"/>
  <c r="J111" i="2"/>
  <c r="L111" i="2"/>
  <c r="J40" i="2"/>
  <c r="L40" i="2"/>
  <c r="J41" i="2"/>
  <c r="L41" i="2"/>
  <c r="L199" i="2"/>
  <c r="J199" i="2"/>
  <c r="J73" i="2"/>
  <c r="L73" i="2"/>
  <c r="J61" i="2"/>
  <c r="L61" i="2"/>
  <c r="J50" i="2"/>
  <c r="L50" i="2"/>
  <c r="J49" i="2"/>
  <c r="L49" i="2"/>
  <c r="N111" i="2" l="1"/>
  <c r="O111" i="2" s="1"/>
  <c r="N40" i="2"/>
  <c r="O40" i="2" s="1"/>
  <c r="N182" i="2"/>
  <c r="O182" i="2" s="1"/>
  <c r="N41" i="2"/>
  <c r="O41" i="2" s="1"/>
  <c r="N199" i="2"/>
  <c r="O199" i="2" s="1"/>
  <c r="N73" i="2"/>
  <c r="O73" i="2" s="1"/>
  <c r="N61" i="2"/>
  <c r="O61" i="2" s="1"/>
  <c r="N49" i="2"/>
  <c r="O49" i="2" s="1"/>
  <c r="N50" i="2"/>
  <c r="O50" i="2" s="1"/>
  <c r="L17" i="2"/>
  <c r="J184" i="2" l="1"/>
  <c r="L184" i="2"/>
  <c r="J183" i="2"/>
  <c r="L183" i="2"/>
  <c r="N183" i="2" l="1"/>
  <c r="O183" i="2" s="1"/>
  <c r="N184" i="2"/>
  <c r="O184" i="2" s="1"/>
  <c r="J103" i="2"/>
  <c r="L103" i="2"/>
  <c r="J102" i="2"/>
  <c r="L102" i="2"/>
  <c r="J58" i="2"/>
  <c r="L58" i="2"/>
  <c r="J15" i="2"/>
  <c r="L15" i="2"/>
  <c r="J14" i="2"/>
  <c r="L14" i="2"/>
  <c r="J25" i="2"/>
  <c r="L25" i="2"/>
  <c r="N102" i="2" l="1"/>
  <c r="O102" i="2" s="1"/>
  <c r="N103" i="2"/>
  <c r="O103" i="2" s="1"/>
  <c r="N15" i="2"/>
  <c r="O15" i="2" s="1"/>
  <c r="N58" i="2"/>
  <c r="O58" i="2" s="1"/>
  <c r="N14" i="2"/>
  <c r="O14" i="2" s="1"/>
  <c r="N25" i="2"/>
  <c r="O25" i="2" s="1"/>
  <c r="J17" i="2"/>
  <c r="N17" i="2" s="1"/>
  <c r="O17" i="2" s="1"/>
  <c r="J101" i="2" l="1"/>
  <c r="L101" i="2"/>
  <c r="N101" i="2" l="1"/>
  <c r="O101" i="2" s="1"/>
  <c r="J11" i="2" l="1"/>
  <c r="L11" i="2"/>
  <c r="J198" i="2"/>
  <c r="L198" i="2"/>
  <c r="J197" i="2"/>
  <c r="L197" i="2"/>
  <c r="J38" i="2"/>
  <c r="L38" i="2"/>
  <c r="J84" i="2"/>
  <c r="L84" i="2"/>
  <c r="J85" i="2"/>
  <c r="L85" i="2"/>
  <c r="J86" i="2"/>
  <c r="L86" i="2"/>
  <c r="J87" i="2"/>
  <c r="L87" i="2"/>
  <c r="J88" i="2"/>
  <c r="L88" i="2"/>
  <c r="N84" i="2" l="1"/>
  <c r="O84" i="2" s="1"/>
  <c r="N85" i="2"/>
  <c r="O85" i="2" s="1"/>
  <c r="N88" i="2"/>
  <c r="O88" i="2" s="1"/>
  <c r="N87" i="2"/>
  <c r="O87" i="2" s="1"/>
  <c r="N11" i="2"/>
  <c r="O11" i="2" s="1"/>
  <c r="N197" i="2"/>
  <c r="O197" i="2" s="1"/>
  <c r="N198" i="2"/>
  <c r="O198" i="2" s="1"/>
  <c r="N86" i="2"/>
  <c r="O86" i="2" s="1"/>
  <c r="N38" i="2"/>
  <c r="O38" i="2" s="1"/>
  <c r="L208" i="2"/>
  <c r="L206" i="2"/>
  <c r="L205" i="2"/>
  <c r="L204" i="2"/>
  <c r="L203" i="2"/>
  <c r="L202" i="2"/>
  <c r="L201" i="2"/>
  <c r="L200" i="2"/>
  <c r="L196" i="2"/>
  <c r="L195" i="2"/>
  <c r="L194" i="2"/>
  <c r="L193" i="2"/>
  <c r="L19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0" i="2"/>
  <c r="L109" i="2"/>
  <c r="L108" i="2"/>
  <c r="L107" i="2"/>
  <c r="L106" i="2"/>
  <c r="L105" i="2"/>
  <c r="L104" i="2"/>
  <c r="L100" i="2"/>
  <c r="L99" i="2"/>
  <c r="L98" i="2"/>
  <c r="L97" i="2"/>
  <c r="L96" i="2"/>
  <c r="L95" i="2"/>
  <c r="L94" i="2"/>
  <c r="L93" i="2"/>
  <c r="L92" i="2"/>
  <c r="L91" i="2"/>
  <c r="L90" i="2"/>
  <c r="L89" i="2"/>
  <c r="L83" i="2"/>
  <c r="L82" i="2"/>
  <c r="L81" i="2"/>
  <c r="L80" i="2"/>
  <c r="L72" i="2"/>
  <c r="L68" i="2"/>
  <c r="L67" i="2"/>
  <c r="L66" i="2"/>
  <c r="L65" i="2"/>
  <c r="L64" i="2"/>
  <c r="L62" i="2"/>
  <c r="L60" i="2"/>
  <c r="L59" i="2"/>
  <c r="L57" i="2"/>
  <c r="L56" i="2"/>
  <c r="L55" i="2"/>
  <c r="L54" i="2"/>
  <c r="L53" i="2"/>
  <c r="L52" i="2"/>
  <c r="L51" i="2"/>
  <c r="L48" i="2"/>
  <c r="L47" i="2"/>
  <c r="L46" i="2"/>
  <c r="L45" i="2"/>
  <c r="L44" i="2"/>
  <c r="L43" i="2"/>
  <c r="L42" i="2"/>
  <c r="L39" i="2"/>
  <c r="L37" i="2"/>
  <c r="L35" i="2"/>
  <c r="L34" i="2"/>
  <c r="L33" i="2"/>
  <c r="L32" i="2"/>
  <c r="L30" i="2"/>
  <c r="L29" i="2"/>
  <c r="L28" i="2"/>
  <c r="L26" i="2"/>
  <c r="L24" i="2"/>
  <c r="L23" i="2"/>
  <c r="L21" i="2"/>
  <c r="L20" i="2"/>
  <c r="L16" i="2"/>
  <c r="L13" i="2"/>
  <c r="L12" i="2"/>
  <c r="L10" i="2"/>
  <c r="L9" i="2"/>
  <c r="A10" i="2" l="1"/>
  <c r="A11" i="2" s="1"/>
  <c r="A12" i="2" s="1"/>
  <c r="A13" i="2" s="1"/>
  <c r="A14" i="2" s="1"/>
  <c r="A15" i="2" s="1"/>
  <c r="A16" i="2" s="1"/>
  <c r="A17" i="2" s="1"/>
  <c r="A208" i="2" s="1"/>
  <c r="J126" i="2"/>
  <c r="N126" i="2" s="1"/>
  <c r="O126" i="2" s="1"/>
  <c r="J201" i="2" l="1"/>
  <c r="J204" i="2"/>
  <c r="J203" i="2"/>
  <c r="J202" i="2"/>
  <c r="J193" i="2"/>
  <c r="J114" i="2"/>
  <c r="J90" i="2"/>
  <c r="J89" i="2"/>
  <c r="N89" i="2" s="1"/>
  <c r="O89" i="2" s="1"/>
  <c r="J83" i="2"/>
  <c r="J82" i="2"/>
  <c r="J91" i="2"/>
  <c r="J92" i="2"/>
  <c r="J93" i="2"/>
  <c r="N93" i="2" s="1"/>
  <c r="O93" i="2" s="1"/>
  <c r="N114" i="2" l="1"/>
  <c r="O114" i="2" s="1"/>
  <c r="N202" i="2"/>
  <c r="O202" i="2" s="1"/>
  <c r="N203" i="2"/>
  <c r="O203" i="2" s="1"/>
  <c r="N204" i="2"/>
  <c r="O204" i="2" s="1"/>
  <c r="N201" i="2"/>
  <c r="O201" i="2" s="1"/>
  <c r="N83" i="2"/>
  <c r="O83" i="2" s="1"/>
  <c r="N92" i="2"/>
  <c r="O92" i="2" s="1"/>
  <c r="N193" i="2"/>
  <c r="O193" i="2" s="1"/>
  <c r="N82" i="2"/>
  <c r="O82" i="2" s="1"/>
  <c r="N90" i="2"/>
  <c r="O90" i="2" s="1"/>
  <c r="N91" i="2"/>
  <c r="O91" i="2" s="1"/>
  <c r="J181" i="2" l="1"/>
  <c r="J180" i="2"/>
  <c r="J48" i="2"/>
  <c r="J39" i="2"/>
  <c r="N181" i="2" l="1"/>
  <c r="O181" i="2" s="1"/>
  <c r="N180" i="2"/>
  <c r="O180" i="2" s="1"/>
  <c r="N48" i="2"/>
  <c r="O48" i="2" s="1"/>
  <c r="N39" i="2"/>
  <c r="O39" i="2" s="1"/>
  <c r="J72" i="2" l="1"/>
  <c r="N72" i="2" l="1"/>
  <c r="O72" i="2" s="1"/>
  <c r="J179" i="2"/>
  <c r="J178" i="2"/>
  <c r="J108" i="2"/>
  <c r="J100" i="2"/>
  <c r="N100" i="2" s="1"/>
  <c r="J158" i="2"/>
  <c r="N158" i="2" l="1"/>
  <c r="O158" i="2" s="1"/>
  <c r="N178" i="2"/>
  <c r="O178" i="2" s="1"/>
  <c r="N179" i="2"/>
  <c r="O179" i="2" s="1"/>
  <c r="N108" i="2"/>
  <c r="O108" i="2" s="1"/>
  <c r="O100" i="2"/>
  <c r="J177" i="2" l="1"/>
  <c r="N177" i="2" l="1"/>
  <c r="O177" i="2" s="1"/>
  <c r="J176" i="2"/>
  <c r="N176" i="2" l="1"/>
  <c r="O176" i="2" s="1"/>
  <c r="E214" i="2" l="1"/>
  <c r="J16" i="2" l="1"/>
  <c r="N16" i="2" l="1"/>
  <c r="O16" i="2" s="1"/>
  <c r="J113" i="2" l="1"/>
  <c r="J208" i="2"/>
  <c r="J206" i="2"/>
  <c r="J205" i="2"/>
  <c r="J200" i="2"/>
  <c r="J196" i="2"/>
  <c r="J195" i="2"/>
  <c r="J194" i="2"/>
  <c r="J192" i="2"/>
  <c r="J175" i="2"/>
  <c r="J174" i="2"/>
  <c r="J173" i="2"/>
  <c r="J172" i="2"/>
  <c r="J171" i="2"/>
  <c r="N171" i="2" s="1"/>
  <c r="O171" i="2" s="1"/>
  <c r="J170" i="2"/>
  <c r="J169" i="2"/>
  <c r="J168" i="2"/>
  <c r="J167" i="2"/>
  <c r="J166" i="2"/>
  <c r="J165" i="2"/>
  <c r="J164" i="2"/>
  <c r="J163" i="2"/>
  <c r="J162" i="2"/>
  <c r="J161" i="2"/>
  <c r="J160" i="2"/>
  <c r="J159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07" i="2"/>
  <c r="J135" i="2"/>
  <c r="J134" i="2"/>
  <c r="J133" i="2"/>
  <c r="J132" i="2"/>
  <c r="J131" i="2"/>
  <c r="J130" i="2"/>
  <c r="N130" i="2" s="1"/>
  <c r="J129" i="2"/>
  <c r="J128" i="2"/>
  <c r="J127" i="2"/>
  <c r="J125" i="2"/>
  <c r="J124" i="2"/>
  <c r="J123" i="2"/>
  <c r="J122" i="2"/>
  <c r="J121" i="2"/>
  <c r="J120" i="2"/>
  <c r="J119" i="2"/>
  <c r="J118" i="2"/>
  <c r="J117" i="2"/>
  <c r="J116" i="2"/>
  <c r="J115" i="2"/>
  <c r="J106" i="2"/>
  <c r="J105" i="2"/>
  <c r="J104" i="2"/>
  <c r="J99" i="2"/>
  <c r="N99" i="2" s="1"/>
  <c r="J98" i="2"/>
  <c r="N98" i="2" s="1"/>
  <c r="J97" i="2"/>
  <c r="N97" i="2" s="1"/>
  <c r="J96" i="2"/>
  <c r="J95" i="2"/>
  <c r="J94" i="2"/>
  <c r="J110" i="2"/>
  <c r="J81" i="2"/>
  <c r="J80" i="2"/>
  <c r="J68" i="2"/>
  <c r="J67" i="2"/>
  <c r="J66" i="2"/>
  <c r="J65" i="2"/>
  <c r="J64" i="2"/>
  <c r="J62" i="2"/>
  <c r="J60" i="2"/>
  <c r="N60" i="2" s="1"/>
  <c r="J59" i="2"/>
  <c r="J57" i="2"/>
  <c r="J56" i="2"/>
  <c r="J55" i="2"/>
  <c r="J54" i="2"/>
  <c r="J53" i="2"/>
  <c r="J52" i="2"/>
  <c r="J51" i="2"/>
  <c r="J35" i="2"/>
  <c r="J47" i="2"/>
  <c r="J46" i="2"/>
  <c r="J45" i="2"/>
  <c r="J44" i="2"/>
  <c r="J43" i="2"/>
  <c r="J42" i="2"/>
  <c r="J37" i="2"/>
  <c r="J34" i="2"/>
  <c r="J109" i="2"/>
  <c r="J33" i="2"/>
  <c r="J32" i="2"/>
  <c r="J30" i="2"/>
  <c r="J29" i="2"/>
  <c r="J28" i="2"/>
  <c r="J26" i="2"/>
  <c r="J24" i="2"/>
  <c r="J23" i="2"/>
  <c r="J21" i="2"/>
  <c r="J20" i="2"/>
  <c r="J13" i="2"/>
  <c r="N23" i="2" l="1"/>
  <c r="O23" i="2" s="1"/>
  <c r="N30" i="2"/>
  <c r="O30" i="2" s="1"/>
  <c r="N45" i="2"/>
  <c r="O45" i="2" s="1"/>
  <c r="N54" i="2"/>
  <c r="N59" i="2"/>
  <c r="N66" i="2"/>
  <c r="O99" i="2"/>
  <c r="N104" i="2"/>
  <c r="N20" i="2"/>
  <c r="N33" i="2"/>
  <c r="O33" i="2" s="1"/>
  <c r="N42" i="2"/>
  <c r="O42" i="2" s="1"/>
  <c r="N51" i="2"/>
  <c r="O51" i="2" s="1"/>
  <c r="N55" i="2"/>
  <c r="O60" i="2"/>
  <c r="N64" i="2"/>
  <c r="O64" i="2" s="1"/>
  <c r="N80" i="2"/>
  <c r="N95" i="2"/>
  <c r="O95" i="2" s="1"/>
  <c r="O97" i="2"/>
  <c r="N105" i="2"/>
  <c r="O105" i="2" s="1"/>
  <c r="N148" i="2"/>
  <c r="O148" i="2" s="1"/>
  <c r="N152" i="2"/>
  <c r="O152" i="2" s="1"/>
  <c r="N165" i="2"/>
  <c r="O165" i="2" s="1"/>
  <c r="N169" i="2"/>
  <c r="O169" i="2" s="1"/>
  <c r="N208" i="2"/>
  <c r="O208" i="2" s="1"/>
  <c r="N174" i="2"/>
  <c r="O174" i="2" s="1"/>
  <c r="N194" i="2"/>
  <c r="O194" i="2" s="1"/>
  <c r="N200" i="2"/>
  <c r="N113" i="2"/>
  <c r="O113" i="2" s="1"/>
  <c r="N35" i="2"/>
  <c r="N26" i="2"/>
  <c r="O26" i="2" s="1"/>
  <c r="N32" i="2"/>
  <c r="N109" i="2"/>
  <c r="O109" i="2" s="1"/>
  <c r="N43" i="2"/>
  <c r="N47" i="2"/>
  <c r="O47" i="2" s="1"/>
  <c r="N52" i="2"/>
  <c r="O52" i="2" s="1"/>
  <c r="N56" i="2"/>
  <c r="N65" i="2"/>
  <c r="O65" i="2" s="1"/>
  <c r="N81" i="2"/>
  <c r="N94" i="2"/>
  <c r="O94" i="2" s="1"/>
  <c r="O96" i="2"/>
  <c r="N13" i="2"/>
  <c r="O13" i="2" s="1"/>
  <c r="N28" i="2"/>
  <c r="O28" i="2" s="1"/>
  <c r="N44" i="2"/>
  <c r="O44" i="2" s="1"/>
  <c r="N53" i="2"/>
  <c r="O53" i="2" s="1"/>
  <c r="N57" i="2"/>
  <c r="O98" i="2"/>
  <c r="N106" i="2"/>
  <c r="O106" i="2" s="1"/>
  <c r="N29" i="2"/>
  <c r="O29" i="2" s="1"/>
  <c r="N62" i="2"/>
  <c r="O62" i="2" s="1"/>
  <c r="N205" i="2"/>
  <c r="O205" i="2" s="1"/>
  <c r="N24" i="2"/>
  <c r="O24" i="2" s="1"/>
  <c r="N37" i="2"/>
  <c r="O37" i="2" s="1"/>
  <c r="N46" i="2"/>
  <c r="O46" i="2" s="1"/>
  <c r="N67" i="2"/>
  <c r="O67" i="2" s="1"/>
  <c r="N110" i="2"/>
  <c r="O110" i="2" s="1"/>
  <c r="N192" i="2"/>
  <c r="O192" i="2" s="1"/>
  <c r="N206" i="2"/>
  <c r="O206" i="2" s="1"/>
  <c r="N21" i="2"/>
  <c r="O21" i="2" s="1"/>
  <c r="N34" i="2"/>
  <c r="O34" i="2" s="1"/>
  <c r="N68" i="2"/>
  <c r="O68" i="2" s="1"/>
  <c r="N175" i="2"/>
  <c r="O175" i="2" s="1"/>
  <c r="N153" i="2"/>
  <c r="O153" i="2" s="1"/>
  <c r="N159" i="2"/>
  <c r="O159" i="2" s="1"/>
  <c r="N166" i="2"/>
  <c r="O166" i="2" s="1"/>
  <c r="E222" i="2"/>
  <c r="N147" i="2"/>
  <c r="O147" i="2" s="1"/>
  <c r="N154" i="2"/>
  <c r="O154" i="2" s="1"/>
  <c r="N161" i="2"/>
  <c r="O161" i="2" s="1"/>
  <c r="N168" i="2"/>
  <c r="O168" i="2" s="1"/>
  <c r="N195" i="2"/>
  <c r="O195" i="2" s="1"/>
  <c r="N149" i="2"/>
  <c r="O149" i="2" s="1"/>
  <c r="N155" i="2"/>
  <c r="O155" i="2" s="1"/>
  <c r="N162" i="2"/>
  <c r="O162" i="2" s="1"/>
  <c r="N170" i="2"/>
  <c r="O170" i="2" s="1"/>
  <c r="N150" i="2"/>
  <c r="O150" i="2" s="1"/>
  <c r="N156" i="2"/>
  <c r="O156" i="2" s="1"/>
  <c r="N163" i="2"/>
  <c r="O163" i="2" s="1"/>
  <c r="N172" i="2"/>
  <c r="O172" i="2" s="1"/>
  <c r="N196" i="2"/>
  <c r="O196" i="2" s="1"/>
  <c r="N173" i="2"/>
  <c r="O173" i="2" s="1"/>
  <c r="N146" i="2"/>
  <c r="O146" i="2" s="1"/>
  <c r="N160" i="2"/>
  <c r="O160" i="2" s="1"/>
  <c r="N167" i="2"/>
  <c r="O167" i="2" s="1"/>
  <c r="N151" i="2"/>
  <c r="O151" i="2" s="1"/>
  <c r="N157" i="2"/>
  <c r="O157" i="2" s="1"/>
  <c r="N164" i="2"/>
  <c r="O164" i="2" s="1"/>
  <c r="O43" i="2" l="1"/>
  <c r="J12" i="2"/>
  <c r="J10" i="2"/>
  <c r="J9" i="2"/>
  <c r="N10" i="2" l="1"/>
  <c r="O10" i="2" s="1"/>
  <c r="E213" i="2"/>
  <c r="E217" i="2"/>
  <c r="N9" i="2"/>
  <c r="N12" i="2"/>
  <c r="O12" i="2" s="1"/>
  <c r="N125" i="2"/>
  <c r="O125" i="2" s="1"/>
  <c r="N138" i="2"/>
  <c r="O138" i="2" s="1"/>
  <c r="O20" i="2"/>
  <c r="N139" i="2"/>
  <c r="O139" i="2" s="1"/>
  <c r="N127" i="2"/>
  <c r="O127" i="2" s="1"/>
  <c r="O35" i="2"/>
  <c r="O130" i="2"/>
  <c r="N142" i="2"/>
  <c r="O142" i="2" s="1"/>
  <c r="O54" i="2"/>
  <c r="N129" i="2"/>
  <c r="N116" i="2"/>
  <c r="O116" i="2" s="1"/>
  <c r="N141" i="2"/>
  <c r="O141" i="2" s="1"/>
  <c r="O55" i="2"/>
  <c r="O57" i="2"/>
  <c r="O80" i="2"/>
  <c r="N118" i="2"/>
  <c r="O118" i="2" s="1"/>
  <c r="N119" i="2"/>
  <c r="O119" i="2" s="1"/>
  <c r="N123" i="2"/>
  <c r="O123" i="2" s="1"/>
  <c r="N131" i="2"/>
  <c r="O131" i="2" s="1"/>
  <c r="N133" i="2"/>
  <c r="O133" i="2" s="1"/>
  <c r="N136" i="2"/>
  <c r="O136" i="2" s="1"/>
  <c r="N144" i="2"/>
  <c r="O144" i="2" s="1"/>
  <c r="O56" i="2"/>
  <c r="O59" i="2"/>
  <c r="O66" i="2"/>
  <c r="O81" i="2"/>
  <c r="N117" i="2"/>
  <c r="O117" i="2" s="1"/>
  <c r="N122" i="2"/>
  <c r="O122" i="2" s="1"/>
  <c r="N124" i="2"/>
  <c r="O124" i="2" s="1"/>
  <c r="N132" i="2"/>
  <c r="O132" i="2" s="1"/>
  <c r="N134" i="2"/>
  <c r="O134" i="2" s="1"/>
  <c r="N137" i="2"/>
  <c r="O137" i="2" s="1"/>
  <c r="N143" i="2"/>
  <c r="O143" i="2" s="1"/>
  <c r="N145" i="2"/>
  <c r="O145" i="2" s="1"/>
  <c r="O32" i="2"/>
  <c r="N121" i="2"/>
  <c r="O121" i="2" s="1"/>
  <c r="N128" i="2"/>
  <c r="O128" i="2" s="1"/>
  <c r="N107" i="2"/>
  <c r="O107" i="2" s="1"/>
  <c r="N115" i="2"/>
  <c r="O115" i="2" s="1"/>
  <c r="N120" i="2"/>
  <c r="O120" i="2" s="1"/>
  <c r="N135" i="2"/>
  <c r="O135" i="2" s="1"/>
  <c r="N140" i="2"/>
  <c r="O140" i="2" s="1"/>
  <c r="O209" i="2" l="1"/>
  <c r="E223" i="2" s="1"/>
  <c r="O129" i="2"/>
  <c r="O9" i="2"/>
  <c r="O104" i="2"/>
  <c r="O200" i="2"/>
</calcChain>
</file>

<file path=xl/sharedStrings.xml><?xml version="1.0" encoding="utf-8"?>
<sst xmlns="http://schemas.openxmlformats.org/spreadsheetml/2006/main" count="1239" uniqueCount="395">
  <si>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</si>
  <si>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</si>
  <si>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</si>
  <si>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</si>
  <si>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</si>
  <si>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</si>
  <si>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</si>
  <si>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</si>
  <si>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</si>
  <si>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</si>
  <si>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</si>
  <si>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</si>
  <si>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</si>
  <si>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</si>
  <si>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</si>
  <si>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</si>
  <si>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</si>
  <si>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</si>
  <si>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</si>
  <si>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</si>
  <si>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</si>
  <si>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</si>
  <si>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</si>
  <si>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</si>
  <si>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</si>
  <si>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</si>
  <si>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</si>
  <si>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</si>
  <si>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</si>
  <si>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</si>
  <si>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</si>
  <si>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</si>
  <si>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</si>
  <si>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</si>
  <si>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</si>
  <si>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</si>
  <si>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</si>
  <si>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</si>
  <si>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</si>
  <si>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</si>
  <si>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</si>
  <si>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</si>
  <si>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</si>
  <si>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</si>
  <si>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</si>
  <si>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</si>
  <si>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</si>
  <si>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</si>
  <si>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</si>
  <si>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</si>
  <si>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</si>
  <si>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</si>
  <si>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</si>
  <si>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Ricardo Alexis Rodriguez Vasquez</t>
  </si>
  <si>
    <t>Sanmi Corporan Mateo</t>
  </si>
  <si>
    <t>Gian Carlos Tavarez Lluberes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</si>
  <si>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</si>
  <si>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</si>
  <si>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</si>
  <si>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</si>
  <si>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</si>
  <si>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</si>
  <si>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</si>
  <si>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</si>
  <si>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</si>
  <si>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</si>
  <si>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</si>
  <si>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</si>
  <si>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</si>
  <si>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</si>
  <si>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</si>
  <si>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</si>
  <si>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</si>
  <si>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</si>
  <si>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</si>
  <si>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</si>
  <si>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</si>
  <si>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</si>
  <si>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</si>
  <si>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</si>
  <si>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</si>
  <si>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</si>
  <si>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</si>
  <si>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</si>
  <si>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</si>
  <si>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</si>
  <si>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</si>
  <si>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</si>
  <si>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</si>
  <si>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</si>
  <si>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</si>
  <si>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</si>
  <si>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</si>
  <si>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</si>
  <si>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</si>
  <si>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</si>
  <si>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</si>
  <si>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</si>
  <si>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</si>
  <si>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</si>
  <si>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</si>
  <si>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</si>
  <si>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</si>
  <si>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</si>
  <si>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</si>
  <si>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</si>
  <si>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</si>
  <si>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</si>
  <si>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</si>
  <si>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</si>
  <si>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</si>
  <si>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</si>
  <si>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</si>
  <si>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</si>
  <si>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</si>
  <si>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</si>
  <si>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</si>
  <si>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</si>
  <si>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</si>
  <si>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</si>
  <si>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</si>
  <si>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</si>
  <si>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</si>
  <si>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</si>
  <si>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</si>
  <si>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</si>
  <si>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</si>
  <si>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</si>
  <si>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</si>
  <si>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</si>
  <si>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</si>
  <si>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</si>
  <si>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</si>
  <si>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</si>
  <si>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</si>
  <si>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</si>
  <si>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</si>
  <si>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</si>
  <si>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</si>
  <si>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</si>
  <si>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</si>
  <si>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</si>
  <si>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</si>
  <si>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Edgar Sanchez Sosa</t>
  </si>
  <si>
    <t>Gipsy Massiel Pachano Terrero</t>
  </si>
  <si>
    <t>Mirkia Daneza Barclay Lebron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</si>
  <si>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</si>
  <si>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</si>
  <si>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</si>
  <si>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</si>
  <si>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</si>
  <si>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</si>
  <si>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</si>
  <si>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</si>
  <si>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</si>
  <si>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</si>
  <si>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</si>
  <si>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</si>
  <si>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</si>
  <si>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</si>
  <si>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</si>
  <si>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</si>
  <si>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Yossimir Daniel Taveras Pepín</t>
  </si>
  <si>
    <t>Osvaldo Cuevas Saldaña</t>
  </si>
  <si>
    <t>Esmeralda Remigio Franco</t>
  </si>
  <si>
    <t>Programador de computadoras</t>
  </si>
  <si>
    <t>Administradora de pagina Web</t>
  </si>
  <si>
    <t>Carlos Gabriel Pérez Pérez</t>
  </si>
  <si>
    <t>Mariano Alberto Ramirez Hilario</t>
  </si>
  <si>
    <t>Soporte Tecnico</t>
  </si>
  <si>
    <t>Milagros Antonia Reynoso Polanco</t>
  </si>
  <si>
    <t>Santo Ricardo Aquino Salvador</t>
  </si>
  <si>
    <t>Densy Gomez Espinal</t>
  </si>
  <si>
    <t>Franchesca Morales Fabian</t>
  </si>
  <si>
    <t>Jhon Andy Polanco Delgado</t>
  </si>
  <si>
    <t>Melissa Maria Moreta Peralta</t>
  </si>
  <si>
    <t>Raydel Daniel Guzman Tavarez</t>
  </si>
  <si>
    <t>Omar Alexander Peña Rosario</t>
  </si>
  <si>
    <t>John Smith Ozuna</t>
  </si>
  <si>
    <t>Rosanna Moreno Adon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</si>
  <si>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</si>
  <si>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</si>
  <si>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</si>
  <si>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</si>
  <si>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</si>
  <si>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Dorka Altagracia Garcia Reyes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</si>
  <si>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</si>
  <si>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</si>
  <si>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</si>
  <si>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</si>
  <si>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</si>
  <si>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</si>
  <si>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</si>
  <si>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</si>
  <si>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</si>
  <si>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</si>
  <si>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</si>
  <si>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</si>
  <si>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</si>
  <si>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Jose Luis Jimenez Garcia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</si>
  <si>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</si>
  <si>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</si>
  <si>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</si>
  <si>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</si>
  <si>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</si>
  <si>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</si>
  <si>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</si>
  <si>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</si>
  <si>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</si>
  <si>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</si>
  <si>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</si>
  <si>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</si>
  <si>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</si>
  <si>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</si>
  <si>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</si>
  <si>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</si>
  <si>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</si>
  <si>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</si>
  <si>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</si>
  <si>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</si>
  <si>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</si>
  <si>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</si>
  <si>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</si>
  <si>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</si>
  <si>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</si>
  <si>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</si>
  <si>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</si>
  <si>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Espaillat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</si>
  <si>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</si>
  <si>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</si>
  <si>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</si>
  <si>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</si>
  <si>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</si>
  <si>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</si>
  <si>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</si>
  <si>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</si>
  <si>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</si>
  <si>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</si>
  <si>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</si>
  <si>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</si>
  <si>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</si>
  <si>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</si>
  <si>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</si>
  <si>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</si>
  <si>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</si>
  <si>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</si>
  <si>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</si>
  <si>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</si>
  <si>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</si>
  <si>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</si>
  <si>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</si>
  <si>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</si>
  <si>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</si>
  <si>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</si>
  <si>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</si>
  <si>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</si>
  <si>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</si>
  <si>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</si>
  <si>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</si>
  <si>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</si>
  <si>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</si>
  <si>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</si>
  <si>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</si>
  <si>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</si>
  <si>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Brayan Oscar Sanchez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</si>
  <si>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</si>
  <si>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</si>
  <si>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</si>
  <si>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</si>
  <si>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</si>
  <si>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</si>
  <si>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</si>
  <si>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</si>
  <si>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</si>
  <si>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</si>
  <si>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</si>
  <si>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</si>
  <si>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</si>
  <si>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</si>
  <si>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</si>
  <si>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</si>
  <si>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</si>
  <si>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de Delegaciones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</si>
  <si>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</si>
  <si>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</si>
  <si>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</si>
  <si>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</si>
  <si>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</si>
  <si>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</si>
  <si>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</si>
  <si>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</si>
  <si>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</si>
  <si>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Miguel Angel Ferreiras Lopez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</si>
  <si>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</si>
  <si>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</si>
  <si>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</si>
  <si>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</si>
  <si>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</si>
  <si>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</si>
  <si>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</si>
  <si>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</si>
  <si>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</si>
  <si>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</si>
  <si>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</si>
  <si>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Adrian Ricardo De Jesus Cepin</t>
  </si>
  <si>
    <t>Tecnico en Calidad de la Gestion</t>
  </si>
  <si>
    <t>Nelly Altagracia Corporan</t>
  </si>
  <si>
    <t>Laura Yanet Pinales Mancebo</t>
  </si>
  <si>
    <t>David Enmanuel Vargas Rodriguez</t>
  </si>
  <si>
    <t>Preparado por:</t>
  </si>
  <si>
    <t>Revisado por:</t>
  </si>
  <si>
    <t xml:space="preserve">Laura Montilla </t>
  </si>
  <si>
    <t>Analista de Nominas</t>
  </si>
  <si>
    <t>Enc. Recursos Humanos</t>
  </si>
  <si>
    <t>Luis Miguel Soler</t>
  </si>
  <si>
    <t>Analista Legal</t>
  </si>
  <si>
    <t>Yohayra Altagracia Cabreja Mateo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</si>
  <si>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</si>
  <si>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</si>
  <si>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</si>
  <si>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</si>
  <si>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</si>
  <si>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</si>
  <si>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</si>
  <si>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</si>
  <si>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</si>
  <si>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</si>
  <si>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</si>
  <si>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</si>
  <si>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</si>
  <si>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</si>
  <si>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</si>
  <si>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</si>
  <si>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</si>
  <si>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</si>
  <si>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</si>
  <si>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</si>
  <si>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</si>
  <si>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</si>
  <si>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</si>
  <si>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</si>
  <si>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</si>
  <si>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</si>
  <si>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</si>
  <si>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</si>
  <si>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</si>
  <si>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</si>
  <si>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</si>
  <si>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</si>
  <si>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</si>
  <si>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</si>
  <si>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Tecnico en Programacion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</si>
  <si>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</si>
  <si>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</si>
  <si>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</si>
  <si>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</si>
  <si>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</si>
  <si>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</si>
  <si>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>Encargado Dpto. Supervision de Comercio de la RAS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</si>
  <si>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</si>
  <si>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</si>
  <si>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</si>
  <si>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</si>
  <si>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</si>
  <si>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</si>
  <si>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</si>
  <si>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Reynaldo Ernesto Cornelio Puello</t>
  </si>
  <si>
    <t>Stephanie Michelle Ballis Salvucci</t>
  </si>
  <si>
    <t>Soporte A Usuarios</t>
  </si>
  <si>
    <t>Analista Base de Datos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</si>
  <si>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</si>
  <si>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</si>
  <si>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</si>
  <si>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</si>
  <si>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</si>
  <si>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</si>
  <si>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</si>
  <si>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</si>
  <si>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</si>
  <si>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</si>
  <si>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Administrador de Bases de Datos</t>
  </si>
  <si>
    <t>Departamento Financiero</t>
  </si>
  <si>
    <t>CORRESPONDIENTE AL MES DE JULIO 2023</t>
  </si>
  <si>
    <t>Dilcia Rafaelina Melo Pujols</t>
  </si>
  <si>
    <t>Gisette De Lancer De Leon</t>
  </si>
  <si>
    <t>Joan Antonio De La Cruz Garcia</t>
  </si>
  <si>
    <t>Fecha temporalidad</t>
  </si>
  <si>
    <t xml:space="preserve">Desde </t>
  </si>
  <si>
    <t>Hasta</t>
  </si>
  <si>
    <t>30/06/2023</t>
  </si>
  <si>
    <t>31/07/2023</t>
  </si>
  <si>
    <t>31/10/2023</t>
  </si>
  <si>
    <t>30/09/2023</t>
  </si>
  <si>
    <t>31/08/2023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</si>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</sst>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417893</xdr:colOff>
      <xdr:row>0</xdr:row>
      <xdr:rowOff>31751</xdr:rowOff>
    </xdr:from>
    <xdr:to>
      <xdr:col>5</xdr:col>
      <xdr:colOff>5936</xdr:colOff>
      <xdr:row>4</xdr:row>
      <xdr:rowOff>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9218" y="31751"/>
          <a:ext cx="2436018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1"/>
  <sheetViews>
    <sheetView tabSelected="1" zoomScaleNormal="100" zoomScaleSheetLayoutView="80" workbookViewId="0">
      <selection activeCell="A5" sqref="A5:O5"/>
    </sheetView>
  </sheetViews>
  <sheetFormatPr baseColWidth="10" defaultColWidth="9.140625" defaultRowHeight="15.75" x14ac:dyDescent="0.25"/>
  <cols>
    <col min="1" max="1" width="7.5703125" bestFit="1" customWidth="1"/>
    <col min="2" max="2" width="32.42578125" customWidth="1"/>
    <col min="3" max="3" width="12.42578125" customWidth="1"/>
    <col min="4" max="4" width="49.42578125" customWidth="1"/>
    <col min="5" max="5" width="42.7109375" style="17" customWidth="1"/>
    <col min="6" max="6" width="10.5703125" style="17" bestFit="1" customWidth="1"/>
    <col min="7" max="7" width="8.5703125" style="17" customWidth="1"/>
    <col min="8" max="8" width="10.5703125" style="17" customWidth="1"/>
    <col min="9" max="9" width="11.28515625" style="18" customWidth="1"/>
    <col min="10" max="10" width="9.85546875" bestFit="1" customWidth="1"/>
    <col min="11" max="11" width="9.5703125" customWidth="1"/>
    <col min="12" max="12" width="9.85546875" bestFit="1" customWidth="1"/>
    <col min="13" max="13" width="11.7109375" bestFit="1" customWidth="1"/>
    <col min="14" max="14" width="13" bestFit="1" customWidth="1"/>
    <col min="15" max="15" width="14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9" t="s">
        <v>263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s="8" customFormat="1" ht="16.5" customHeight="1" thickBot="1" x14ac:dyDescent="0.3">
      <c r="A6" s="50" t="s">
        <v>382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27.75" customHeight="1" x14ac:dyDescent="0.25">
      <c r="A7" s="53" t="s">
        <v>0</v>
      </c>
      <c r="B7" s="43" t="s">
        <v>1</v>
      </c>
      <c r="C7" s="43" t="s">
        <v>2</v>
      </c>
      <c r="D7" s="43" t="s">
        <v>3</v>
      </c>
      <c r="E7" s="43" t="s">
        <v>4</v>
      </c>
      <c r="F7" s="43" t="s">
        <v>5</v>
      </c>
      <c r="G7" s="56" t="s">
        <v>386</v>
      </c>
      <c r="H7" s="57"/>
      <c r="I7" s="47" t="s">
        <v>6</v>
      </c>
      <c r="J7" s="47" t="s">
        <v>7</v>
      </c>
      <c r="K7" s="47" t="s">
        <v>8</v>
      </c>
      <c r="L7" s="47" t="s">
        <v>9</v>
      </c>
      <c r="M7" s="47" t="s">
        <v>10</v>
      </c>
      <c r="N7" s="47" t="s">
        <v>11</v>
      </c>
      <c r="O7" s="47" t="s">
        <v>12</v>
      </c>
    </row>
    <row r="8" spans="1:15" ht="15" x14ac:dyDescent="0.25">
      <c r="A8" s="54"/>
      <c r="B8" s="44"/>
      <c r="C8" s="44"/>
      <c r="D8" s="44"/>
      <c r="E8" s="44"/>
      <c r="F8" s="44"/>
      <c r="G8" s="40" t="s">
        <v>387</v>
      </c>
      <c r="H8" s="40" t="s">
        <v>388</v>
      </c>
      <c r="I8" s="48"/>
      <c r="J8" s="52"/>
      <c r="K8" s="52"/>
      <c r="L8" s="52"/>
      <c r="M8" s="52"/>
      <c r="N8" s="52"/>
      <c r="O8" s="52"/>
    </row>
    <row r="9" spans="1:15" ht="15" x14ac:dyDescent="0.25">
      <c r="A9" s="2">
        <v>1</v>
      </c>
      <c r="B9" s="11" t="s">
        <v>29</v>
      </c>
      <c r="C9" s="12" t="s">
        <v>15</v>
      </c>
      <c r="D9" s="13" t="s">
        <v>14</v>
      </c>
      <c r="E9" s="3" t="s">
        <v>16</v>
      </c>
      <c r="F9" s="12" t="s">
        <v>246</v>
      </c>
      <c r="G9" s="58">
        <v>44933</v>
      </c>
      <c r="H9" s="55" t="s">
        <v>394</v>
      </c>
      <c r="I9" s="14">
        <v>50000</v>
      </c>
      <c r="J9" s="4">
        <f t="shared" ref="J9:J121" si="0">I9*2.87%</f>
        <v>1435</v>
      </c>
      <c r="K9" s="22">
        <v>1854</v>
      </c>
      <c r="L9" s="4">
        <f t="shared" ref="L9:L121" si="1">I9*3.04%</f>
        <v>1520</v>
      </c>
      <c r="M9" s="4">
        <v>25</v>
      </c>
      <c r="N9" s="4">
        <f t="shared" ref="N9:N65" si="2">SUM(J9:M9)</f>
        <v>4834</v>
      </c>
      <c r="O9" s="4">
        <f t="shared" ref="O9:O121" si="3">I9-N9</f>
        <v>45166</v>
      </c>
    </row>
    <row r="10" spans="1:15" ht="15" x14ac:dyDescent="0.25">
      <c r="A10" s="2">
        <f t="shared" ref="A10:A87" si="4">A9+1</f>
        <v>2</v>
      </c>
      <c r="B10" s="11" t="s">
        <v>30</v>
      </c>
      <c r="C10" s="12" t="s">
        <v>15</v>
      </c>
      <c r="D10" s="13" t="s">
        <v>14</v>
      </c>
      <c r="E10" s="3" t="s">
        <v>31</v>
      </c>
      <c r="F10" s="12" t="s">
        <v>246</v>
      </c>
      <c r="G10" s="58">
        <v>44933</v>
      </c>
      <c r="H10" s="55" t="s">
        <v>394</v>
      </c>
      <c r="I10" s="14">
        <v>50000</v>
      </c>
      <c r="J10" s="4">
        <f t="shared" si="0"/>
        <v>1435</v>
      </c>
      <c r="K10" s="22">
        <v>1854</v>
      </c>
      <c r="L10" s="4">
        <f t="shared" si="1"/>
        <v>1520</v>
      </c>
      <c r="M10" s="4">
        <v>2525</v>
      </c>
      <c r="N10" s="4">
        <f t="shared" si="2"/>
        <v>7334</v>
      </c>
      <c r="O10" s="4">
        <f t="shared" si="3"/>
        <v>42666</v>
      </c>
    </row>
    <row r="11" spans="1:15" ht="15" x14ac:dyDescent="0.25">
      <c r="A11" s="2">
        <f t="shared" si="4"/>
        <v>3</v>
      </c>
      <c r="B11" s="30" t="s">
        <v>302</v>
      </c>
      <c r="C11" s="12" t="s">
        <v>13</v>
      </c>
      <c r="D11" s="13" t="s">
        <v>14</v>
      </c>
      <c r="E11" s="3" t="s">
        <v>303</v>
      </c>
      <c r="F11" s="12" t="s">
        <v>246</v>
      </c>
      <c r="G11" s="58">
        <v>44933</v>
      </c>
      <c r="H11" s="55" t="s">
        <v>394</v>
      </c>
      <c r="I11" s="14">
        <v>40000</v>
      </c>
      <c r="J11" s="4">
        <f t="shared" ref="J11" si="5">I11*2.87%</f>
        <v>1148</v>
      </c>
      <c r="K11" s="22">
        <v>442.65</v>
      </c>
      <c r="L11" s="4">
        <f t="shared" ref="L11" si="6">I11*3.04%</f>
        <v>1216</v>
      </c>
      <c r="M11" s="4">
        <v>25</v>
      </c>
      <c r="N11" s="4">
        <f t="shared" si="2"/>
        <v>2831.65</v>
      </c>
      <c r="O11" s="4">
        <f t="shared" si="3"/>
        <v>37168.35</v>
      </c>
    </row>
    <row r="12" spans="1:15" ht="15" x14ac:dyDescent="0.25">
      <c r="A12" s="2">
        <f t="shared" si="4"/>
        <v>4</v>
      </c>
      <c r="B12" s="11" t="s">
        <v>32</v>
      </c>
      <c r="C12" s="12" t="s">
        <v>15</v>
      </c>
      <c r="D12" s="13" t="s">
        <v>14</v>
      </c>
      <c r="E12" s="3" t="s">
        <v>31</v>
      </c>
      <c r="F12" s="12" t="s">
        <v>246</v>
      </c>
      <c r="G12" s="58">
        <v>44933</v>
      </c>
      <c r="H12" s="55" t="s">
        <v>394</v>
      </c>
      <c r="I12" s="14">
        <v>50000</v>
      </c>
      <c r="J12" s="4">
        <f t="shared" si="0"/>
        <v>1435</v>
      </c>
      <c r="K12" s="22">
        <v>1854</v>
      </c>
      <c r="L12" s="4">
        <f t="shared" si="1"/>
        <v>1520</v>
      </c>
      <c r="M12" s="4">
        <v>25</v>
      </c>
      <c r="N12" s="4">
        <f t="shared" si="2"/>
        <v>4834</v>
      </c>
      <c r="O12" s="4">
        <f t="shared" si="3"/>
        <v>45166</v>
      </c>
    </row>
    <row r="13" spans="1:15" ht="15" x14ac:dyDescent="0.25">
      <c r="A13" s="2">
        <f t="shared" si="4"/>
        <v>5</v>
      </c>
      <c r="B13" s="11" t="s">
        <v>122</v>
      </c>
      <c r="C13" s="12" t="s">
        <v>15</v>
      </c>
      <c r="D13" s="13" t="s">
        <v>14</v>
      </c>
      <c r="E13" s="3" t="s">
        <v>123</v>
      </c>
      <c r="F13" s="12" t="s">
        <v>246</v>
      </c>
      <c r="G13" s="58">
        <v>44933</v>
      </c>
      <c r="H13" s="55" t="s">
        <v>394</v>
      </c>
      <c r="I13" s="14">
        <v>100000</v>
      </c>
      <c r="J13" s="4">
        <f t="shared" si="0"/>
        <v>2870</v>
      </c>
      <c r="K13" s="4">
        <v>12105.37</v>
      </c>
      <c r="L13" s="4">
        <f t="shared" si="1"/>
        <v>3040</v>
      </c>
      <c r="M13" s="4">
        <v>25</v>
      </c>
      <c r="N13" s="4">
        <f t="shared" si="2"/>
        <v>18040.370000000003</v>
      </c>
      <c r="O13" s="4">
        <f t="shared" si="3"/>
        <v>81959.63</v>
      </c>
    </row>
    <row r="14" spans="1:15" ht="15" x14ac:dyDescent="0.25">
      <c r="A14" s="2">
        <f t="shared" si="4"/>
        <v>6</v>
      </c>
      <c r="B14" s="11" t="s">
        <v>317</v>
      </c>
      <c r="C14" s="12" t="s">
        <v>15</v>
      </c>
      <c r="D14" s="13" t="s">
        <v>14</v>
      </c>
      <c r="E14" s="3" t="s">
        <v>315</v>
      </c>
      <c r="F14" s="12" t="s">
        <v>246</v>
      </c>
      <c r="G14" s="58">
        <v>44928</v>
      </c>
      <c r="H14" s="55" t="s">
        <v>390</v>
      </c>
      <c r="I14" s="14">
        <v>60000</v>
      </c>
      <c r="J14" s="4">
        <f t="shared" si="0"/>
        <v>1722</v>
      </c>
      <c r="K14" s="4">
        <v>3486.68</v>
      </c>
      <c r="L14" s="4">
        <f t="shared" si="1"/>
        <v>1824</v>
      </c>
      <c r="M14" s="4">
        <v>25</v>
      </c>
      <c r="N14" s="4">
        <f t="shared" si="2"/>
        <v>7057.68</v>
      </c>
      <c r="O14" s="4">
        <f t="shared" si="3"/>
        <v>52942.32</v>
      </c>
    </row>
    <row r="15" spans="1:15" ht="15" x14ac:dyDescent="0.25">
      <c r="A15" s="2">
        <f t="shared" si="4"/>
        <v>7</v>
      </c>
      <c r="B15" s="11" t="s">
        <v>318</v>
      </c>
      <c r="C15" s="12" t="s">
        <v>13</v>
      </c>
      <c r="D15" s="13" t="s">
        <v>14</v>
      </c>
      <c r="E15" s="3" t="s">
        <v>315</v>
      </c>
      <c r="F15" s="12" t="s">
        <v>246</v>
      </c>
      <c r="G15" s="58">
        <v>45079</v>
      </c>
      <c r="H15" s="55" t="s">
        <v>390</v>
      </c>
      <c r="I15" s="14">
        <v>70000</v>
      </c>
      <c r="J15" s="4">
        <f t="shared" si="0"/>
        <v>2009</v>
      </c>
      <c r="K15" s="4">
        <v>5368.48</v>
      </c>
      <c r="L15" s="4">
        <f t="shared" si="1"/>
        <v>2128</v>
      </c>
      <c r="M15" s="4">
        <v>25</v>
      </c>
      <c r="N15" s="4">
        <f t="shared" si="2"/>
        <v>9530.48</v>
      </c>
      <c r="O15" s="4">
        <f t="shared" si="3"/>
        <v>60469.520000000004</v>
      </c>
    </row>
    <row r="16" spans="1:15" ht="15" x14ac:dyDescent="0.25">
      <c r="A16" s="2">
        <f t="shared" si="4"/>
        <v>8</v>
      </c>
      <c r="B16" s="11" t="s">
        <v>248</v>
      </c>
      <c r="C16" s="12" t="s">
        <v>15</v>
      </c>
      <c r="D16" s="13" t="s">
        <v>14</v>
      </c>
      <c r="E16" s="3" t="s">
        <v>124</v>
      </c>
      <c r="F16" s="12" t="s">
        <v>246</v>
      </c>
      <c r="G16" s="58">
        <v>44927</v>
      </c>
      <c r="H16" s="55" t="s">
        <v>389</v>
      </c>
      <c r="I16" s="14">
        <v>45000</v>
      </c>
      <c r="J16" s="4">
        <f t="shared" si="0"/>
        <v>1291.5</v>
      </c>
      <c r="K16" s="22">
        <v>1148.33</v>
      </c>
      <c r="L16" s="4">
        <f t="shared" si="1"/>
        <v>1368</v>
      </c>
      <c r="M16" s="4">
        <v>25</v>
      </c>
      <c r="N16" s="4">
        <f t="shared" si="2"/>
        <v>3832.83</v>
      </c>
      <c r="O16" s="4">
        <f t="shared" si="3"/>
        <v>41167.17</v>
      </c>
    </row>
    <row r="17" spans="1:15" ht="15" x14ac:dyDescent="0.25">
      <c r="A17" s="2">
        <f t="shared" si="4"/>
        <v>9</v>
      </c>
      <c r="B17" s="11" t="s">
        <v>314</v>
      </c>
      <c r="C17" s="12" t="s">
        <v>15</v>
      </c>
      <c r="D17" s="13" t="s">
        <v>14</v>
      </c>
      <c r="E17" s="3" t="s">
        <v>315</v>
      </c>
      <c r="F17" s="12" t="s">
        <v>246</v>
      </c>
      <c r="G17" s="58">
        <v>45109</v>
      </c>
      <c r="H17" s="55" t="s">
        <v>390</v>
      </c>
      <c r="I17" s="14">
        <v>70000</v>
      </c>
      <c r="J17" s="4">
        <f t="shared" si="0"/>
        <v>2009</v>
      </c>
      <c r="K17" s="22">
        <v>5368.48</v>
      </c>
      <c r="L17" s="4">
        <f t="shared" ref="L17:L19" si="7">I17*3.04%</f>
        <v>2128</v>
      </c>
      <c r="M17" s="4">
        <v>25</v>
      </c>
      <c r="N17" s="4">
        <f t="shared" ref="N17:N19" si="8">SUM(J17:M17)</f>
        <v>9530.48</v>
      </c>
      <c r="O17" s="4">
        <f t="shared" ref="O17:O19" si="9">I17-N17</f>
        <v>60469.520000000004</v>
      </c>
    </row>
    <row r="18" spans="1:15" ht="15" x14ac:dyDescent="0.25">
      <c r="A18" s="2">
        <f t="shared" si="4"/>
        <v>10</v>
      </c>
      <c r="B18" s="30" t="s">
        <v>383</v>
      </c>
      <c r="C18" s="12" t="s">
        <v>13</v>
      </c>
      <c r="D18" s="13" t="s">
        <v>14</v>
      </c>
      <c r="E18" s="3" t="s">
        <v>315</v>
      </c>
      <c r="F18" s="12" t="s">
        <v>246</v>
      </c>
      <c r="G18" s="58">
        <v>44931</v>
      </c>
      <c r="H18" s="55" t="s">
        <v>391</v>
      </c>
      <c r="I18" s="14">
        <v>70000</v>
      </c>
      <c r="J18" s="4">
        <f t="shared" ref="J18" si="10">I18*2.87%</f>
        <v>2009</v>
      </c>
      <c r="K18" s="22">
        <v>5368.48</v>
      </c>
      <c r="L18" s="4">
        <f t="shared" ref="L18" si="11">I18*3.04%</f>
        <v>2128</v>
      </c>
      <c r="M18" s="4">
        <v>25</v>
      </c>
      <c r="N18" s="4">
        <v>9530.48</v>
      </c>
      <c r="O18" s="4">
        <f t="shared" si="9"/>
        <v>60469.520000000004</v>
      </c>
    </row>
    <row r="19" spans="1:15" ht="15" x14ac:dyDescent="0.25">
      <c r="A19" s="2">
        <f t="shared" si="4"/>
        <v>11</v>
      </c>
      <c r="B19" s="30" t="s">
        <v>362</v>
      </c>
      <c r="C19" s="12" t="s">
        <v>13</v>
      </c>
      <c r="D19" s="13" t="s">
        <v>33</v>
      </c>
      <c r="E19" s="30" t="s">
        <v>363</v>
      </c>
      <c r="F19" s="12" t="s">
        <v>246</v>
      </c>
      <c r="G19" s="58">
        <v>44931</v>
      </c>
      <c r="H19" s="55" t="s">
        <v>391</v>
      </c>
      <c r="I19" s="14">
        <v>120000</v>
      </c>
      <c r="J19" s="4">
        <f t="shared" si="0"/>
        <v>3444</v>
      </c>
      <c r="K19" s="22">
        <v>16415.509999999998</v>
      </c>
      <c r="L19" s="4">
        <f t="shared" si="7"/>
        <v>3648</v>
      </c>
      <c r="M19" s="4">
        <v>1602.45</v>
      </c>
      <c r="N19" s="4">
        <f t="shared" si="8"/>
        <v>25109.96</v>
      </c>
      <c r="O19" s="4">
        <f t="shared" si="9"/>
        <v>94890.040000000008</v>
      </c>
    </row>
    <row r="20" spans="1:15" ht="15" x14ac:dyDescent="0.25">
      <c r="A20" s="2">
        <f t="shared" si="4"/>
        <v>12</v>
      </c>
      <c r="B20" s="11" t="s">
        <v>34</v>
      </c>
      <c r="C20" s="12" t="s">
        <v>15</v>
      </c>
      <c r="D20" s="13" t="s">
        <v>33</v>
      </c>
      <c r="E20" s="3" t="s">
        <v>129</v>
      </c>
      <c r="F20" s="12" t="s">
        <v>246</v>
      </c>
      <c r="G20" s="58">
        <v>44933</v>
      </c>
      <c r="H20" s="55" t="s">
        <v>394</v>
      </c>
      <c r="I20" s="14">
        <v>50000</v>
      </c>
      <c r="J20" s="4">
        <f t="shared" si="0"/>
        <v>1435</v>
      </c>
      <c r="K20" s="4">
        <v>1854</v>
      </c>
      <c r="L20" s="4">
        <f t="shared" si="1"/>
        <v>1520</v>
      </c>
      <c r="M20" s="4">
        <v>25</v>
      </c>
      <c r="N20" s="4">
        <f t="shared" si="2"/>
        <v>4834</v>
      </c>
      <c r="O20" s="4">
        <f t="shared" si="3"/>
        <v>45166</v>
      </c>
    </row>
    <row r="21" spans="1:15" ht="15" x14ac:dyDescent="0.25">
      <c r="A21" s="2">
        <f t="shared" si="4"/>
        <v>13</v>
      </c>
      <c r="B21" s="11" t="s">
        <v>125</v>
      </c>
      <c r="C21" s="12" t="s">
        <v>15</v>
      </c>
      <c r="D21" s="13" t="s">
        <v>33</v>
      </c>
      <c r="E21" s="3" t="s">
        <v>129</v>
      </c>
      <c r="F21" s="12" t="s">
        <v>246</v>
      </c>
      <c r="G21" s="58">
        <v>44933</v>
      </c>
      <c r="H21" s="55" t="s">
        <v>394</v>
      </c>
      <c r="I21" s="14">
        <v>55000</v>
      </c>
      <c r="J21" s="4">
        <f t="shared" si="0"/>
        <v>1578.5</v>
      </c>
      <c r="K21" s="4">
        <v>2559.6799999999998</v>
      </c>
      <c r="L21" s="4">
        <f t="shared" si="1"/>
        <v>1672</v>
      </c>
      <c r="M21" s="4">
        <v>25</v>
      </c>
      <c r="N21" s="4">
        <f t="shared" si="2"/>
        <v>5835.18</v>
      </c>
      <c r="O21" s="4">
        <f t="shared" si="3"/>
        <v>49164.82</v>
      </c>
    </row>
    <row r="22" spans="1:15" ht="15" x14ac:dyDescent="0.25">
      <c r="A22" s="2">
        <f t="shared" si="4"/>
        <v>14</v>
      </c>
      <c r="B22" s="30" t="s">
        <v>347</v>
      </c>
      <c r="C22" s="12" t="s">
        <v>13</v>
      </c>
      <c r="D22" s="13" t="s">
        <v>33</v>
      </c>
      <c r="E22" s="3" t="s">
        <v>129</v>
      </c>
      <c r="F22" s="12" t="s">
        <v>246</v>
      </c>
      <c r="G22" s="58">
        <v>44930</v>
      </c>
      <c r="H22" s="55" t="s">
        <v>392</v>
      </c>
      <c r="I22" s="14">
        <v>50000</v>
      </c>
      <c r="J22" s="4">
        <f t="shared" si="0"/>
        <v>1435</v>
      </c>
      <c r="K22" s="4">
        <v>1854</v>
      </c>
      <c r="L22" s="4">
        <f t="shared" si="1"/>
        <v>1520</v>
      </c>
      <c r="M22" s="4">
        <v>25</v>
      </c>
      <c r="N22" s="4">
        <f t="shared" si="2"/>
        <v>4834</v>
      </c>
      <c r="O22" s="4">
        <f t="shared" si="3"/>
        <v>45166</v>
      </c>
    </row>
    <row r="23" spans="1:15" ht="15" x14ac:dyDescent="0.25">
      <c r="A23" s="2">
        <f t="shared" si="4"/>
        <v>15</v>
      </c>
      <c r="B23" s="11" t="s">
        <v>126</v>
      </c>
      <c r="C23" s="12" t="s">
        <v>13</v>
      </c>
      <c r="D23" s="13" t="s">
        <v>33</v>
      </c>
      <c r="E23" s="3" t="s">
        <v>129</v>
      </c>
      <c r="F23" s="12" t="s">
        <v>246</v>
      </c>
      <c r="G23" s="58">
        <v>44933</v>
      </c>
      <c r="H23" s="55" t="s">
        <v>394</v>
      </c>
      <c r="I23" s="14">
        <v>50000</v>
      </c>
      <c r="J23" s="4">
        <f t="shared" si="0"/>
        <v>1435</v>
      </c>
      <c r="K23" s="4">
        <v>1854</v>
      </c>
      <c r="L23" s="4">
        <f t="shared" si="1"/>
        <v>1520</v>
      </c>
      <c r="M23" s="4">
        <v>25</v>
      </c>
      <c r="N23" s="4">
        <f t="shared" si="2"/>
        <v>4834</v>
      </c>
      <c r="O23" s="4">
        <f t="shared" si="3"/>
        <v>45166</v>
      </c>
    </row>
    <row r="24" spans="1:15" ht="15" x14ac:dyDescent="0.25">
      <c r="A24" s="2">
        <f t="shared" si="4"/>
        <v>16</v>
      </c>
      <c r="B24" s="11" t="s">
        <v>127</v>
      </c>
      <c r="C24" s="12" t="s">
        <v>13</v>
      </c>
      <c r="D24" s="13" t="s">
        <v>33</v>
      </c>
      <c r="E24" s="3" t="s">
        <v>129</v>
      </c>
      <c r="F24" s="12" t="s">
        <v>246</v>
      </c>
      <c r="G24" s="58">
        <v>44933</v>
      </c>
      <c r="H24" s="55" t="s">
        <v>394</v>
      </c>
      <c r="I24" s="14">
        <v>31500</v>
      </c>
      <c r="J24" s="4">
        <f t="shared" si="0"/>
        <v>904.05</v>
      </c>
      <c r="K24" s="4">
        <v>0</v>
      </c>
      <c r="L24" s="4">
        <f t="shared" si="1"/>
        <v>957.6</v>
      </c>
      <c r="M24" s="4">
        <v>25</v>
      </c>
      <c r="N24" s="4">
        <f t="shared" si="2"/>
        <v>1886.65</v>
      </c>
      <c r="O24" s="4">
        <f t="shared" si="3"/>
        <v>29613.35</v>
      </c>
    </row>
    <row r="25" spans="1:15" ht="15" x14ac:dyDescent="0.25">
      <c r="A25" s="2">
        <f t="shared" si="4"/>
        <v>17</v>
      </c>
      <c r="B25" s="11" t="s">
        <v>316</v>
      </c>
      <c r="C25" s="12" t="s">
        <v>13</v>
      </c>
      <c r="D25" s="13" t="s">
        <v>33</v>
      </c>
      <c r="E25" s="3" t="s">
        <v>35</v>
      </c>
      <c r="F25" s="12" t="s">
        <v>246</v>
      </c>
      <c r="G25" s="58">
        <v>44928</v>
      </c>
      <c r="H25" s="55" t="s">
        <v>390</v>
      </c>
      <c r="I25" s="14">
        <v>65000</v>
      </c>
      <c r="J25" s="4">
        <f t="shared" si="0"/>
        <v>1865.5</v>
      </c>
      <c r="K25" s="4">
        <v>4427.58</v>
      </c>
      <c r="L25" s="4">
        <f t="shared" si="1"/>
        <v>1976</v>
      </c>
      <c r="M25" s="4">
        <v>25</v>
      </c>
      <c r="N25" s="4">
        <f t="shared" si="2"/>
        <v>8294.08</v>
      </c>
      <c r="O25" s="4">
        <f t="shared" si="3"/>
        <v>56705.919999999998</v>
      </c>
    </row>
    <row r="26" spans="1:15" ht="15" x14ac:dyDescent="0.25">
      <c r="A26" s="2">
        <f t="shared" si="4"/>
        <v>18</v>
      </c>
      <c r="B26" s="11" t="s">
        <v>128</v>
      </c>
      <c r="C26" s="12" t="s">
        <v>13</v>
      </c>
      <c r="D26" s="13" t="s">
        <v>33</v>
      </c>
      <c r="E26" s="3" t="s">
        <v>130</v>
      </c>
      <c r="F26" s="12" t="s">
        <v>246</v>
      </c>
      <c r="G26" s="58">
        <v>44933</v>
      </c>
      <c r="H26" s="55" t="s">
        <v>394</v>
      </c>
      <c r="I26" s="14">
        <v>37000</v>
      </c>
      <c r="J26" s="4">
        <f t="shared" si="0"/>
        <v>1061.9000000000001</v>
      </c>
      <c r="K26" s="4">
        <v>0</v>
      </c>
      <c r="L26" s="4">
        <f t="shared" si="1"/>
        <v>1124.8</v>
      </c>
      <c r="M26" s="4">
        <v>7902.94</v>
      </c>
      <c r="N26" s="4">
        <f t="shared" si="2"/>
        <v>10089.64</v>
      </c>
      <c r="O26" s="4">
        <f t="shared" si="3"/>
        <v>26910.36</v>
      </c>
    </row>
    <row r="27" spans="1:15" ht="15" x14ac:dyDescent="0.25">
      <c r="A27" s="2">
        <f t="shared" si="4"/>
        <v>19</v>
      </c>
      <c r="B27" s="30" t="s">
        <v>384</v>
      </c>
      <c r="C27" s="12" t="s">
        <v>13</v>
      </c>
      <c r="D27" s="13" t="s">
        <v>33</v>
      </c>
      <c r="E27" s="3" t="s">
        <v>129</v>
      </c>
      <c r="F27" s="12" t="s">
        <v>246</v>
      </c>
      <c r="G27" s="58">
        <v>44931</v>
      </c>
      <c r="H27" s="55" t="s">
        <v>391</v>
      </c>
      <c r="I27" s="14">
        <v>60000</v>
      </c>
      <c r="J27" s="4">
        <f t="shared" si="0"/>
        <v>1722</v>
      </c>
      <c r="K27" s="4">
        <v>3486.68</v>
      </c>
      <c r="L27" s="4">
        <f t="shared" si="1"/>
        <v>1824</v>
      </c>
      <c r="M27" s="4">
        <v>25</v>
      </c>
      <c r="N27" s="4">
        <f t="shared" si="2"/>
        <v>7057.68</v>
      </c>
      <c r="O27" s="4">
        <f t="shared" si="3"/>
        <v>52942.32</v>
      </c>
    </row>
    <row r="28" spans="1:15" ht="15" x14ac:dyDescent="0.25">
      <c r="A28" s="2">
        <f t="shared" si="4"/>
        <v>20</v>
      </c>
      <c r="B28" s="11" t="s">
        <v>131</v>
      </c>
      <c r="C28" s="12" t="s">
        <v>15</v>
      </c>
      <c r="D28" s="13" t="s">
        <v>137</v>
      </c>
      <c r="E28" s="3" t="s">
        <v>134</v>
      </c>
      <c r="F28" s="12" t="s">
        <v>246</v>
      </c>
      <c r="G28" s="58">
        <v>44933</v>
      </c>
      <c r="H28" s="55" t="s">
        <v>394</v>
      </c>
      <c r="I28" s="14">
        <v>80000</v>
      </c>
      <c r="J28" s="4">
        <f t="shared" si="0"/>
        <v>2296</v>
      </c>
      <c r="K28" s="4">
        <v>7400.87</v>
      </c>
      <c r="L28" s="4">
        <f t="shared" si="1"/>
        <v>2432</v>
      </c>
      <c r="M28" s="4">
        <v>25</v>
      </c>
      <c r="N28" s="4">
        <f t="shared" si="2"/>
        <v>12153.869999999999</v>
      </c>
      <c r="O28" s="4">
        <f t="shared" si="3"/>
        <v>67846.13</v>
      </c>
    </row>
    <row r="29" spans="1:15" ht="15" x14ac:dyDescent="0.25">
      <c r="A29" s="2">
        <f t="shared" si="4"/>
        <v>21</v>
      </c>
      <c r="B29" s="11" t="s">
        <v>132</v>
      </c>
      <c r="C29" s="12" t="s">
        <v>15</v>
      </c>
      <c r="D29" s="13" t="s">
        <v>137</v>
      </c>
      <c r="E29" s="3" t="s">
        <v>135</v>
      </c>
      <c r="F29" s="12" t="s">
        <v>246</v>
      </c>
      <c r="G29" s="58">
        <v>44933</v>
      </c>
      <c r="H29" s="55" t="s">
        <v>394</v>
      </c>
      <c r="I29" s="14">
        <v>31000</v>
      </c>
      <c r="J29" s="22">
        <f t="shared" si="0"/>
        <v>889.7</v>
      </c>
      <c r="K29" s="4">
        <v>0</v>
      </c>
      <c r="L29" s="4">
        <f t="shared" si="1"/>
        <v>942.4</v>
      </c>
      <c r="M29" s="4">
        <v>1025</v>
      </c>
      <c r="N29" s="4">
        <f t="shared" si="2"/>
        <v>2857.1</v>
      </c>
      <c r="O29" s="4">
        <f t="shared" si="3"/>
        <v>28142.9</v>
      </c>
    </row>
    <row r="30" spans="1:15" ht="15" x14ac:dyDescent="0.25">
      <c r="A30" s="2">
        <f t="shared" si="4"/>
        <v>22</v>
      </c>
      <c r="B30" s="11" t="s">
        <v>133</v>
      </c>
      <c r="C30" s="12" t="s">
        <v>13</v>
      </c>
      <c r="D30" s="13" t="s">
        <v>137</v>
      </c>
      <c r="E30" s="3" t="s">
        <v>134</v>
      </c>
      <c r="F30" s="12" t="s">
        <v>246</v>
      </c>
      <c r="G30" s="58">
        <v>44933</v>
      </c>
      <c r="H30" s="55" t="s">
        <v>394</v>
      </c>
      <c r="I30" s="14">
        <v>35000</v>
      </c>
      <c r="J30" s="4">
        <f t="shared" si="0"/>
        <v>1004.5</v>
      </c>
      <c r="K30" s="4">
        <v>0</v>
      </c>
      <c r="L30" s="4">
        <f t="shared" si="1"/>
        <v>1064</v>
      </c>
      <c r="M30" s="4">
        <v>25</v>
      </c>
      <c r="N30" s="4">
        <f t="shared" si="2"/>
        <v>2093.5</v>
      </c>
      <c r="O30" s="4">
        <f t="shared" si="3"/>
        <v>32906.5</v>
      </c>
    </row>
    <row r="31" spans="1:15" ht="15" x14ac:dyDescent="0.25">
      <c r="A31" s="2">
        <f t="shared" si="4"/>
        <v>23</v>
      </c>
      <c r="B31" s="30" t="s">
        <v>378</v>
      </c>
      <c r="C31" s="12" t="s">
        <v>13</v>
      </c>
      <c r="D31" s="13" t="s">
        <v>137</v>
      </c>
      <c r="E31" s="3" t="s">
        <v>134</v>
      </c>
      <c r="F31" s="12" t="s">
        <v>246</v>
      </c>
      <c r="G31" s="58">
        <v>44931</v>
      </c>
      <c r="H31" s="55" t="s">
        <v>391</v>
      </c>
      <c r="I31" s="14">
        <v>65000</v>
      </c>
      <c r="J31" s="4">
        <f t="shared" si="0"/>
        <v>1865.5</v>
      </c>
      <c r="K31" s="4">
        <v>4427.58</v>
      </c>
      <c r="L31" s="4">
        <f t="shared" si="1"/>
        <v>1976</v>
      </c>
      <c r="M31" s="4">
        <v>3025</v>
      </c>
      <c r="N31" s="4">
        <f t="shared" si="2"/>
        <v>11294.08</v>
      </c>
      <c r="O31" s="4">
        <f t="shared" si="3"/>
        <v>53705.919999999998</v>
      </c>
    </row>
    <row r="32" spans="1:15" ht="15" x14ac:dyDescent="0.25">
      <c r="A32" s="2">
        <f t="shared" si="4"/>
        <v>24</v>
      </c>
      <c r="B32" s="11" t="s">
        <v>36</v>
      </c>
      <c r="C32" s="12" t="s">
        <v>13</v>
      </c>
      <c r="D32" s="13" t="s">
        <v>37</v>
      </c>
      <c r="E32" s="3" t="s">
        <v>38</v>
      </c>
      <c r="F32" s="12" t="s">
        <v>246</v>
      </c>
      <c r="G32" s="58">
        <v>44933</v>
      </c>
      <c r="H32" s="55" t="s">
        <v>394</v>
      </c>
      <c r="I32" s="14">
        <v>31500</v>
      </c>
      <c r="J32" s="4">
        <f t="shared" si="0"/>
        <v>904.05</v>
      </c>
      <c r="K32" s="4">
        <v>0</v>
      </c>
      <c r="L32" s="4">
        <f t="shared" si="1"/>
        <v>957.6</v>
      </c>
      <c r="M32" s="4">
        <v>13661.5</v>
      </c>
      <c r="N32" s="4">
        <f t="shared" si="2"/>
        <v>15523.15</v>
      </c>
      <c r="O32" s="4">
        <f t="shared" si="3"/>
        <v>15976.85</v>
      </c>
    </row>
    <row r="33" spans="1:15" ht="15" x14ac:dyDescent="0.25">
      <c r="A33" s="2">
        <f t="shared" si="4"/>
        <v>25</v>
      </c>
      <c r="B33" s="11" t="s">
        <v>139</v>
      </c>
      <c r="C33" s="12" t="s">
        <v>15</v>
      </c>
      <c r="D33" s="13" t="s">
        <v>37</v>
      </c>
      <c r="E33" s="3" t="s">
        <v>38</v>
      </c>
      <c r="F33" s="12" t="s">
        <v>246</v>
      </c>
      <c r="G33" s="58">
        <v>44933</v>
      </c>
      <c r="H33" s="55" t="s">
        <v>394</v>
      </c>
      <c r="I33" s="14">
        <v>31500</v>
      </c>
      <c r="J33" s="4">
        <f t="shared" si="0"/>
        <v>904.05</v>
      </c>
      <c r="K33" s="4">
        <v>0</v>
      </c>
      <c r="L33" s="4">
        <f t="shared" si="1"/>
        <v>957.6</v>
      </c>
      <c r="M33" s="4">
        <v>25</v>
      </c>
      <c r="N33" s="4">
        <f t="shared" si="2"/>
        <v>1886.65</v>
      </c>
      <c r="O33" s="4">
        <f t="shared" si="3"/>
        <v>29613.35</v>
      </c>
    </row>
    <row r="34" spans="1:15" ht="15" x14ac:dyDescent="0.25">
      <c r="A34" s="2">
        <f t="shared" si="4"/>
        <v>26</v>
      </c>
      <c r="B34" s="11" t="s">
        <v>141</v>
      </c>
      <c r="C34" s="12" t="s">
        <v>13</v>
      </c>
      <c r="D34" s="13" t="s">
        <v>37</v>
      </c>
      <c r="E34" s="3" t="s">
        <v>142</v>
      </c>
      <c r="F34" s="12" t="s">
        <v>246</v>
      </c>
      <c r="G34" s="58">
        <v>44933</v>
      </c>
      <c r="H34" s="55" t="s">
        <v>394</v>
      </c>
      <c r="I34" s="14">
        <v>31500</v>
      </c>
      <c r="J34" s="4">
        <f t="shared" si="0"/>
        <v>904.05</v>
      </c>
      <c r="K34" s="4">
        <v>0</v>
      </c>
      <c r="L34" s="4">
        <f t="shared" si="1"/>
        <v>957.6</v>
      </c>
      <c r="M34" s="4">
        <v>2565.9</v>
      </c>
      <c r="N34" s="4">
        <f t="shared" si="2"/>
        <v>4427.55</v>
      </c>
      <c r="O34" s="4">
        <f t="shared" si="3"/>
        <v>27072.45</v>
      </c>
    </row>
    <row r="35" spans="1:15" ht="15" x14ac:dyDescent="0.25">
      <c r="A35" s="2">
        <f t="shared" si="4"/>
        <v>27</v>
      </c>
      <c r="B35" s="11" t="s">
        <v>41</v>
      </c>
      <c r="C35" s="12" t="s">
        <v>15</v>
      </c>
      <c r="D35" s="13" t="s">
        <v>37</v>
      </c>
      <c r="E35" s="3" t="s">
        <v>142</v>
      </c>
      <c r="F35" s="12" t="s">
        <v>246</v>
      </c>
      <c r="G35" s="58">
        <v>44933</v>
      </c>
      <c r="H35" s="55" t="s">
        <v>394</v>
      </c>
      <c r="I35" s="14">
        <v>31500</v>
      </c>
      <c r="J35" s="4">
        <f>I35*2.87%</f>
        <v>904.05</v>
      </c>
      <c r="K35" s="4">
        <v>0</v>
      </c>
      <c r="L35" s="4">
        <f t="shared" si="1"/>
        <v>957.6</v>
      </c>
      <c r="M35" s="4">
        <v>25</v>
      </c>
      <c r="N35" s="4">
        <f t="shared" si="2"/>
        <v>1886.65</v>
      </c>
      <c r="O35" s="4">
        <f>I35-N35</f>
        <v>29613.35</v>
      </c>
    </row>
    <row r="36" spans="1:15" ht="15" x14ac:dyDescent="0.25">
      <c r="A36" s="2">
        <f t="shared" si="4"/>
        <v>28</v>
      </c>
      <c r="B36" s="30" t="s">
        <v>348</v>
      </c>
      <c r="C36" s="12" t="s">
        <v>13</v>
      </c>
      <c r="D36" s="13" t="s">
        <v>39</v>
      </c>
      <c r="E36" s="3" t="s">
        <v>349</v>
      </c>
      <c r="F36" s="12" t="s">
        <v>246</v>
      </c>
      <c r="G36" s="58">
        <v>44930</v>
      </c>
      <c r="H36" s="55" t="s">
        <v>392</v>
      </c>
      <c r="I36" s="14">
        <v>140000</v>
      </c>
      <c r="J36" s="4">
        <f>I36*2.87%</f>
        <v>4018</v>
      </c>
      <c r="K36" s="4">
        <v>21514.37</v>
      </c>
      <c r="L36" s="4">
        <f t="shared" si="1"/>
        <v>4256</v>
      </c>
      <c r="M36" s="4">
        <v>25</v>
      </c>
      <c r="N36" s="4">
        <f t="shared" si="2"/>
        <v>29813.37</v>
      </c>
      <c r="O36" s="4">
        <f>I36-N36</f>
        <v>110186.63</v>
      </c>
    </row>
    <row r="37" spans="1:15" ht="15" x14ac:dyDescent="0.25">
      <c r="A37" s="2">
        <f t="shared" si="4"/>
        <v>29</v>
      </c>
      <c r="B37" s="11" t="s">
        <v>143</v>
      </c>
      <c r="C37" s="12" t="s">
        <v>15</v>
      </c>
      <c r="D37" s="13" t="s">
        <v>39</v>
      </c>
      <c r="E37" s="3" t="s">
        <v>136</v>
      </c>
      <c r="F37" s="12" t="s">
        <v>246</v>
      </c>
      <c r="G37" s="58">
        <v>44933</v>
      </c>
      <c r="H37" s="55" t="s">
        <v>394</v>
      </c>
      <c r="I37" s="14">
        <v>45000</v>
      </c>
      <c r="J37" s="4">
        <f t="shared" si="0"/>
        <v>1291.5</v>
      </c>
      <c r="K37" s="4">
        <v>1148.33</v>
      </c>
      <c r="L37" s="4">
        <f t="shared" si="1"/>
        <v>1368</v>
      </c>
      <c r="M37" s="4">
        <v>25</v>
      </c>
      <c r="N37" s="4">
        <f t="shared" si="2"/>
        <v>3832.83</v>
      </c>
      <c r="O37" s="4">
        <f t="shared" si="3"/>
        <v>41167.17</v>
      </c>
    </row>
    <row r="38" spans="1:15" ht="15" x14ac:dyDescent="0.25">
      <c r="A38" s="2">
        <f t="shared" si="4"/>
        <v>30</v>
      </c>
      <c r="B38" s="30" t="s">
        <v>304</v>
      </c>
      <c r="C38" s="12" t="s">
        <v>15</v>
      </c>
      <c r="D38" s="13" t="s">
        <v>39</v>
      </c>
      <c r="E38" s="3" t="s">
        <v>305</v>
      </c>
      <c r="F38" s="12" t="s">
        <v>246</v>
      </c>
      <c r="G38" s="58">
        <v>44933</v>
      </c>
      <c r="H38" s="55" t="s">
        <v>394</v>
      </c>
      <c r="I38" s="14">
        <v>37000</v>
      </c>
      <c r="J38" s="4">
        <f t="shared" ref="J38:J40" si="12">I38*2.87%</f>
        <v>1061.9000000000001</v>
      </c>
      <c r="K38" s="4">
        <v>19.25</v>
      </c>
      <c r="L38" s="4">
        <f t="shared" si="1"/>
        <v>1124.8</v>
      </c>
      <c r="M38" s="4">
        <v>25</v>
      </c>
      <c r="N38" s="4">
        <f t="shared" si="2"/>
        <v>2230.9499999999998</v>
      </c>
      <c r="O38" s="4">
        <f t="shared" ref="O38" si="13">I38-N38</f>
        <v>34769.050000000003</v>
      </c>
    </row>
    <row r="39" spans="1:15" ht="15" x14ac:dyDescent="0.25">
      <c r="A39" s="2">
        <f t="shared" si="4"/>
        <v>31</v>
      </c>
      <c r="B39" s="11" t="s">
        <v>276</v>
      </c>
      <c r="C39" s="12" t="s">
        <v>13</v>
      </c>
      <c r="D39" s="13" t="s">
        <v>39</v>
      </c>
      <c r="E39" s="3" t="s">
        <v>277</v>
      </c>
      <c r="F39" s="12" t="s">
        <v>246</v>
      </c>
      <c r="G39" s="58">
        <v>44933</v>
      </c>
      <c r="H39" s="55" t="s">
        <v>394</v>
      </c>
      <c r="I39" s="14">
        <v>50000</v>
      </c>
      <c r="J39" s="4">
        <f t="shared" si="12"/>
        <v>1435</v>
      </c>
      <c r="K39" s="4">
        <v>1854</v>
      </c>
      <c r="L39" s="4">
        <f t="shared" si="1"/>
        <v>1520</v>
      </c>
      <c r="M39" s="4">
        <v>13639.53</v>
      </c>
      <c r="N39" s="4">
        <f t="shared" ref="N39:N40" si="14">SUM(J39:M39)</f>
        <v>18448.53</v>
      </c>
      <c r="O39" s="4">
        <f t="shared" si="3"/>
        <v>31551.47</v>
      </c>
    </row>
    <row r="40" spans="1:15" ht="15" x14ac:dyDescent="0.25">
      <c r="A40" s="2">
        <f t="shared" si="4"/>
        <v>32</v>
      </c>
      <c r="B40" s="11" t="s">
        <v>343</v>
      </c>
      <c r="C40" s="12" t="s">
        <v>13</v>
      </c>
      <c r="D40" s="13" t="s">
        <v>39</v>
      </c>
      <c r="E40" s="3" t="s">
        <v>277</v>
      </c>
      <c r="F40" s="12" t="s">
        <v>246</v>
      </c>
      <c r="G40" s="58">
        <v>44929</v>
      </c>
      <c r="H40" s="55" t="s">
        <v>393</v>
      </c>
      <c r="I40" s="14">
        <v>65000</v>
      </c>
      <c r="J40" s="4">
        <f t="shared" si="12"/>
        <v>1865.5</v>
      </c>
      <c r="K40" s="4">
        <v>4427.58</v>
      </c>
      <c r="L40" s="4">
        <f t="shared" si="1"/>
        <v>1976</v>
      </c>
      <c r="M40" s="4">
        <v>25</v>
      </c>
      <c r="N40" s="4">
        <f t="shared" si="14"/>
        <v>8294.08</v>
      </c>
      <c r="O40" s="4">
        <f t="shared" si="3"/>
        <v>56705.919999999998</v>
      </c>
    </row>
    <row r="41" spans="1:15" ht="15" x14ac:dyDescent="0.25">
      <c r="A41" s="2">
        <f t="shared" si="4"/>
        <v>33</v>
      </c>
      <c r="B41" s="11" t="s">
        <v>340</v>
      </c>
      <c r="C41" s="12" t="s">
        <v>13</v>
      </c>
      <c r="D41" s="13" t="s">
        <v>341</v>
      </c>
      <c r="E41" s="3" t="s">
        <v>342</v>
      </c>
      <c r="F41" s="12" t="s">
        <v>246</v>
      </c>
      <c r="G41" s="58">
        <v>44929</v>
      </c>
      <c r="H41" s="55" t="s">
        <v>393</v>
      </c>
      <c r="I41" s="14">
        <v>100000</v>
      </c>
      <c r="J41" s="4">
        <f t="shared" si="0"/>
        <v>2870</v>
      </c>
      <c r="K41" s="4">
        <v>12105.37</v>
      </c>
      <c r="L41" s="4">
        <f t="shared" si="1"/>
        <v>3040</v>
      </c>
      <c r="M41" s="4">
        <v>25</v>
      </c>
      <c r="N41" s="4">
        <f t="shared" ref="N41" si="15">SUM(J41:M41)</f>
        <v>18040.370000000003</v>
      </c>
      <c r="O41" s="4">
        <f t="shared" ref="O41" si="16">I41-N41</f>
        <v>81959.63</v>
      </c>
    </row>
    <row r="42" spans="1:15" ht="15" x14ac:dyDescent="0.25">
      <c r="A42" s="2">
        <f t="shared" si="4"/>
        <v>34</v>
      </c>
      <c r="B42" s="11" t="s">
        <v>144</v>
      </c>
      <c r="C42" s="12" t="s">
        <v>13</v>
      </c>
      <c r="D42" s="13" t="s">
        <v>17</v>
      </c>
      <c r="E42" s="3" t="s">
        <v>150</v>
      </c>
      <c r="F42" s="12" t="s">
        <v>246</v>
      </c>
      <c r="G42" s="58">
        <v>44933</v>
      </c>
      <c r="H42" s="55" t="s">
        <v>394</v>
      </c>
      <c r="I42" s="14">
        <v>50000</v>
      </c>
      <c r="J42" s="4">
        <f t="shared" si="0"/>
        <v>1435</v>
      </c>
      <c r="K42" s="4">
        <v>1854</v>
      </c>
      <c r="L42" s="4">
        <f t="shared" si="1"/>
        <v>1520</v>
      </c>
      <c r="M42" s="4">
        <v>25</v>
      </c>
      <c r="N42" s="4">
        <f t="shared" si="2"/>
        <v>4834</v>
      </c>
      <c r="O42" s="4">
        <f t="shared" si="3"/>
        <v>45166</v>
      </c>
    </row>
    <row r="43" spans="1:15" ht="15" x14ac:dyDescent="0.25">
      <c r="A43" s="2">
        <f t="shared" si="4"/>
        <v>35</v>
      </c>
      <c r="B43" s="11" t="s">
        <v>145</v>
      </c>
      <c r="C43" s="12" t="s">
        <v>13</v>
      </c>
      <c r="D43" s="13" t="s">
        <v>17</v>
      </c>
      <c r="E43" s="3" t="s">
        <v>150</v>
      </c>
      <c r="F43" s="12" t="s">
        <v>246</v>
      </c>
      <c r="G43" s="58">
        <v>44933</v>
      </c>
      <c r="H43" s="55" t="s">
        <v>394</v>
      </c>
      <c r="I43" s="14">
        <v>15000</v>
      </c>
      <c r="J43" s="4">
        <f t="shared" si="0"/>
        <v>430.5</v>
      </c>
      <c r="K43" s="4">
        <v>0</v>
      </c>
      <c r="L43" s="4">
        <f t="shared" si="1"/>
        <v>456</v>
      </c>
      <c r="M43" s="4">
        <v>25</v>
      </c>
      <c r="N43" s="4">
        <f t="shared" si="2"/>
        <v>911.5</v>
      </c>
      <c r="O43" s="4">
        <f t="shared" si="3"/>
        <v>14088.5</v>
      </c>
    </row>
    <row r="44" spans="1:15" ht="15" x14ac:dyDescent="0.25">
      <c r="A44" s="2">
        <f t="shared" si="4"/>
        <v>36</v>
      </c>
      <c r="B44" s="11" t="s">
        <v>146</v>
      </c>
      <c r="C44" s="12" t="s">
        <v>13</v>
      </c>
      <c r="D44" s="13" t="s">
        <v>17</v>
      </c>
      <c r="E44" s="3" t="s">
        <v>150</v>
      </c>
      <c r="F44" s="12" t="s">
        <v>246</v>
      </c>
      <c r="G44" s="58">
        <v>44933</v>
      </c>
      <c r="H44" s="55" t="s">
        <v>394</v>
      </c>
      <c r="I44" s="14">
        <v>45000</v>
      </c>
      <c r="J44" s="4">
        <f t="shared" si="0"/>
        <v>1291.5</v>
      </c>
      <c r="K44" s="4">
        <v>1148.33</v>
      </c>
      <c r="L44" s="4">
        <f t="shared" si="1"/>
        <v>1368</v>
      </c>
      <c r="M44" s="4">
        <v>25</v>
      </c>
      <c r="N44" s="4">
        <f t="shared" si="2"/>
        <v>3832.83</v>
      </c>
      <c r="O44" s="4">
        <f t="shared" si="3"/>
        <v>41167.17</v>
      </c>
    </row>
    <row r="45" spans="1:15" ht="15" x14ac:dyDescent="0.25">
      <c r="A45" s="2">
        <f t="shared" si="4"/>
        <v>37</v>
      </c>
      <c r="B45" s="11" t="s">
        <v>147</v>
      </c>
      <c r="C45" s="12" t="s">
        <v>13</v>
      </c>
      <c r="D45" s="13" t="s">
        <v>17</v>
      </c>
      <c r="E45" s="3" t="s">
        <v>150</v>
      </c>
      <c r="F45" s="12" t="s">
        <v>246</v>
      </c>
      <c r="G45" s="58">
        <v>44933</v>
      </c>
      <c r="H45" s="55" t="s">
        <v>394</v>
      </c>
      <c r="I45" s="14">
        <v>45000</v>
      </c>
      <c r="J45" s="4">
        <f t="shared" si="0"/>
        <v>1291.5</v>
      </c>
      <c r="K45" s="4">
        <v>1148.33</v>
      </c>
      <c r="L45" s="4">
        <f t="shared" si="1"/>
        <v>1368</v>
      </c>
      <c r="M45" s="4">
        <v>25</v>
      </c>
      <c r="N45" s="4">
        <f t="shared" si="2"/>
        <v>3832.83</v>
      </c>
      <c r="O45" s="4">
        <f t="shared" si="3"/>
        <v>41167.17</v>
      </c>
    </row>
    <row r="46" spans="1:15" ht="15" x14ac:dyDescent="0.25">
      <c r="A46" s="2">
        <f t="shared" si="4"/>
        <v>38</v>
      </c>
      <c r="B46" s="11" t="s">
        <v>148</v>
      </c>
      <c r="C46" s="12" t="s">
        <v>13</v>
      </c>
      <c r="D46" s="13" t="s">
        <v>17</v>
      </c>
      <c r="E46" s="3" t="s">
        <v>150</v>
      </c>
      <c r="F46" s="12" t="s">
        <v>246</v>
      </c>
      <c r="G46" s="58">
        <v>44933</v>
      </c>
      <c r="H46" s="55" t="s">
        <v>394</v>
      </c>
      <c r="I46" s="14">
        <v>50000</v>
      </c>
      <c r="J46" s="4">
        <f t="shared" si="0"/>
        <v>1435</v>
      </c>
      <c r="K46" s="4">
        <v>1854</v>
      </c>
      <c r="L46" s="4">
        <f t="shared" si="1"/>
        <v>1520</v>
      </c>
      <c r="M46" s="4">
        <v>25</v>
      </c>
      <c r="N46" s="4">
        <f t="shared" si="2"/>
        <v>4834</v>
      </c>
      <c r="O46" s="4">
        <f t="shared" si="3"/>
        <v>45166</v>
      </c>
    </row>
    <row r="47" spans="1:15" ht="15" x14ac:dyDescent="0.25">
      <c r="A47" s="2">
        <f t="shared" si="4"/>
        <v>39</v>
      </c>
      <c r="B47" s="11" t="s">
        <v>149</v>
      </c>
      <c r="C47" s="12" t="s">
        <v>15</v>
      </c>
      <c r="D47" s="13" t="s">
        <v>17</v>
      </c>
      <c r="E47" s="3" t="s">
        <v>151</v>
      </c>
      <c r="F47" s="12" t="s">
        <v>246</v>
      </c>
      <c r="G47" s="58">
        <v>44933</v>
      </c>
      <c r="H47" s="55" t="s">
        <v>394</v>
      </c>
      <c r="I47" s="14">
        <v>25000</v>
      </c>
      <c r="J47" s="4">
        <f t="shared" si="0"/>
        <v>717.5</v>
      </c>
      <c r="K47" s="4">
        <v>0</v>
      </c>
      <c r="L47" s="4">
        <f t="shared" si="1"/>
        <v>760</v>
      </c>
      <c r="M47" s="4">
        <v>1525</v>
      </c>
      <c r="N47" s="4">
        <f t="shared" si="2"/>
        <v>3002.5</v>
      </c>
      <c r="O47" s="4">
        <f t="shared" si="3"/>
        <v>21997.5</v>
      </c>
    </row>
    <row r="48" spans="1:15" ht="15" x14ac:dyDescent="0.25">
      <c r="A48" s="2">
        <f t="shared" si="4"/>
        <v>40</v>
      </c>
      <c r="B48" s="11" t="s">
        <v>278</v>
      </c>
      <c r="C48" s="12" t="s">
        <v>13</v>
      </c>
      <c r="D48" s="13" t="s">
        <v>152</v>
      </c>
      <c r="E48" s="3" t="s">
        <v>279</v>
      </c>
      <c r="F48" s="12" t="s">
        <v>246</v>
      </c>
      <c r="G48" s="58">
        <v>44933</v>
      </c>
      <c r="H48" s="55" t="s">
        <v>394</v>
      </c>
      <c r="I48" s="14">
        <v>37000</v>
      </c>
      <c r="J48" s="4">
        <f t="shared" si="0"/>
        <v>1061.9000000000001</v>
      </c>
      <c r="K48" s="4">
        <v>19.25</v>
      </c>
      <c r="L48" s="4">
        <f t="shared" si="1"/>
        <v>1124.8</v>
      </c>
      <c r="M48" s="4">
        <v>25</v>
      </c>
      <c r="N48" s="4">
        <f t="shared" si="2"/>
        <v>2230.9499999999998</v>
      </c>
      <c r="O48" s="4">
        <f t="shared" si="3"/>
        <v>34769.050000000003</v>
      </c>
    </row>
    <row r="49" spans="1:15" ht="15" x14ac:dyDescent="0.25">
      <c r="A49" s="2">
        <f t="shared" si="4"/>
        <v>41</v>
      </c>
      <c r="B49" s="11" t="s">
        <v>330</v>
      </c>
      <c r="C49" s="12" t="s">
        <v>13</v>
      </c>
      <c r="D49" s="13" t="s">
        <v>152</v>
      </c>
      <c r="E49" s="3" t="s">
        <v>331</v>
      </c>
      <c r="F49" s="12" t="s">
        <v>246</v>
      </c>
      <c r="G49" s="58">
        <v>44929</v>
      </c>
      <c r="H49" s="55" t="s">
        <v>393</v>
      </c>
      <c r="I49" s="14">
        <v>75000</v>
      </c>
      <c r="J49" s="4">
        <f t="shared" si="0"/>
        <v>2152.5</v>
      </c>
      <c r="K49" s="4">
        <v>6309.38</v>
      </c>
      <c r="L49" s="4">
        <f t="shared" si="1"/>
        <v>2280</v>
      </c>
      <c r="M49" s="4">
        <v>25</v>
      </c>
      <c r="N49" s="4">
        <f t="shared" ref="N49" si="17">SUM(J49:M49)</f>
        <v>10766.880000000001</v>
      </c>
      <c r="O49" s="4">
        <f t="shared" ref="O49" si="18">I49-N49</f>
        <v>64233.119999999995</v>
      </c>
    </row>
    <row r="50" spans="1:15" ht="15" x14ac:dyDescent="0.25">
      <c r="A50" s="2">
        <f t="shared" si="4"/>
        <v>42</v>
      </c>
      <c r="B50" s="11" t="s">
        <v>332</v>
      </c>
      <c r="C50" s="12" t="s">
        <v>13</v>
      </c>
      <c r="D50" s="13" t="s">
        <v>333</v>
      </c>
      <c r="E50" s="3" t="s">
        <v>334</v>
      </c>
      <c r="F50" s="12" t="s">
        <v>246</v>
      </c>
      <c r="G50" s="58">
        <v>44929</v>
      </c>
      <c r="H50" s="55" t="s">
        <v>393</v>
      </c>
      <c r="I50" s="14">
        <v>90000</v>
      </c>
      <c r="J50" s="4">
        <f t="shared" si="0"/>
        <v>2583</v>
      </c>
      <c r="K50" s="4">
        <v>9753.1200000000008</v>
      </c>
      <c r="L50" s="4">
        <f t="shared" si="1"/>
        <v>2736</v>
      </c>
      <c r="M50" s="4">
        <v>25</v>
      </c>
      <c r="N50" s="4">
        <f t="shared" ref="N50" si="19">SUM(J50:M50)</f>
        <v>15097.12</v>
      </c>
      <c r="O50" s="4">
        <f t="shared" ref="O50" si="20">I50-N50</f>
        <v>74902.880000000005</v>
      </c>
    </row>
    <row r="51" spans="1:15" ht="15" x14ac:dyDescent="0.25">
      <c r="A51" s="2">
        <f t="shared" si="4"/>
        <v>43</v>
      </c>
      <c r="B51" s="11" t="s">
        <v>155</v>
      </c>
      <c r="C51" s="12" t="s">
        <v>15</v>
      </c>
      <c r="D51" s="13" t="s">
        <v>153</v>
      </c>
      <c r="E51" s="3" t="s">
        <v>151</v>
      </c>
      <c r="F51" s="12" t="s">
        <v>246</v>
      </c>
      <c r="G51" s="58">
        <v>44933</v>
      </c>
      <c r="H51" s="55" t="s">
        <v>394</v>
      </c>
      <c r="I51" s="14">
        <v>40000</v>
      </c>
      <c r="J51" s="4">
        <f t="shared" si="0"/>
        <v>1148</v>
      </c>
      <c r="K51" s="4">
        <v>442.65</v>
      </c>
      <c r="L51" s="4">
        <f t="shared" si="1"/>
        <v>1216</v>
      </c>
      <c r="M51" s="4">
        <v>1882.45</v>
      </c>
      <c r="N51" s="4">
        <f t="shared" si="2"/>
        <v>4689.1000000000004</v>
      </c>
      <c r="O51" s="4">
        <f t="shared" si="3"/>
        <v>35310.9</v>
      </c>
    </row>
    <row r="52" spans="1:15" ht="15" x14ac:dyDescent="0.25">
      <c r="A52" s="2">
        <f t="shared" si="4"/>
        <v>44</v>
      </c>
      <c r="B52" s="11" t="s">
        <v>154</v>
      </c>
      <c r="C52" s="12" t="s">
        <v>15</v>
      </c>
      <c r="D52" s="13" t="s">
        <v>153</v>
      </c>
      <c r="E52" s="3" t="s">
        <v>156</v>
      </c>
      <c r="F52" s="12" t="s">
        <v>246</v>
      </c>
      <c r="G52" s="58">
        <v>44933</v>
      </c>
      <c r="H52" s="55" t="s">
        <v>394</v>
      </c>
      <c r="I52" s="14">
        <v>70000</v>
      </c>
      <c r="J52" s="4">
        <f t="shared" si="0"/>
        <v>2009</v>
      </c>
      <c r="K52" s="4">
        <v>5368.48</v>
      </c>
      <c r="L52" s="4">
        <f t="shared" si="1"/>
        <v>2128</v>
      </c>
      <c r="M52" s="4">
        <v>1577.75</v>
      </c>
      <c r="N52" s="4">
        <f t="shared" si="2"/>
        <v>11083.23</v>
      </c>
      <c r="O52" s="4">
        <f t="shared" si="3"/>
        <v>58916.770000000004</v>
      </c>
    </row>
    <row r="53" spans="1:15" ht="15" x14ac:dyDescent="0.25">
      <c r="A53" s="2">
        <f t="shared" si="4"/>
        <v>45</v>
      </c>
      <c r="B53" s="11" t="s">
        <v>157</v>
      </c>
      <c r="C53" s="12" t="s">
        <v>13</v>
      </c>
      <c r="D53" s="13" t="s">
        <v>158</v>
      </c>
      <c r="E53" s="3" t="s">
        <v>159</v>
      </c>
      <c r="F53" s="12" t="s">
        <v>246</v>
      </c>
      <c r="G53" s="58">
        <v>44933</v>
      </c>
      <c r="H53" s="55" t="s">
        <v>394</v>
      </c>
      <c r="I53" s="14">
        <v>65000</v>
      </c>
      <c r="J53" s="4">
        <f t="shared" si="0"/>
        <v>1865.5</v>
      </c>
      <c r="K53" s="4">
        <v>4427.58</v>
      </c>
      <c r="L53" s="4">
        <f t="shared" si="1"/>
        <v>1976</v>
      </c>
      <c r="M53" s="22">
        <v>14369.36</v>
      </c>
      <c r="N53" s="4">
        <f t="shared" si="2"/>
        <v>22638.440000000002</v>
      </c>
      <c r="O53" s="4">
        <f t="shared" si="3"/>
        <v>42361.56</v>
      </c>
    </row>
    <row r="54" spans="1:15" ht="15" x14ac:dyDescent="0.25">
      <c r="A54" s="2">
        <f t="shared" si="4"/>
        <v>46</v>
      </c>
      <c r="B54" s="11" t="s">
        <v>42</v>
      </c>
      <c r="C54" s="12" t="s">
        <v>15</v>
      </c>
      <c r="D54" s="13" t="s">
        <v>18</v>
      </c>
      <c r="E54" s="3" t="s">
        <v>43</v>
      </c>
      <c r="F54" s="12" t="s">
        <v>246</v>
      </c>
      <c r="G54" s="58">
        <v>44933</v>
      </c>
      <c r="H54" s="55" t="s">
        <v>394</v>
      </c>
      <c r="I54" s="14">
        <v>60000</v>
      </c>
      <c r="J54" s="4">
        <f t="shared" si="0"/>
        <v>1722</v>
      </c>
      <c r="K54" s="4">
        <v>3486.68</v>
      </c>
      <c r="L54" s="4">
        <f t="shared" si="1"/>
        <v>1824</v>
      </c>
      <c r="M54" s="22">
        <v>5025</v>
      </c>
      <c r="N54" s="4">
        <f t="shared" si="2"/>
        <v>12057.68</v>
      </c>
      <c r="O54" s="4">
        <f t="shared" si="3"/>
        <v>47942.32</v>
      </c>
    </row>
    <row r="55" spans="1:15" ht="15" x14ac:dyDescent="0.25">
      <c r="A55" s="2">
        <f t="shared" si="4"/>
        <v>47</v>
      </c>
      <c r="B55" s="11" t="s">
        <v>44</v>
      </c>
      <c r="C55" s="12" t="s">
        <v>15</v>
      </c>
      <c r="D55" s="13" t="s">
        <v>18</v>
      </c>
      <c r="E55" s="3" t="s">
        <v>40</v>
      </c>
      <c r="F55" s="12" t="s">
        <v>246</v>
      </c>
      <c r="G55" s="58">
        <v>44933</v>
      </c>
      <c r="H55" s="55" t="s">
        <v>394</v>
      </c>
      <c r="I55" s="14">
        <v>40000</v>
      </c>
      <c r="J55" s="4">
        <f t="shared" si="0"/>
        <v>1148</v>
      </c>
      <c r="K55" s="4">
        <v>442.65</v>
      </c>
      <c r="L55" s="4">
        <f t="shared" si="1"/>
        <v>1216</v>
      </c>
      <c r="M55" s="4">
        <v>25</v>
      </c>
      <c r="N55" s="4">
        <f t="shared" si="2"/>
        <v>2831.65</v>
      </c>
      <c r="O55" s="4">
        <f t="shared" si="3"/>
        <v>37168.35</v>
      </c>
    </row>
    <row r="56" spans="1:15" ht="15" x14ac:dyDescent="0.25">
      <c r="A56" s="2">
        <f t="shared" si="4"/>
        <v>48</v>
      </c>
      <c r="B56" s="11" t="s">
        <v>45</v>
      </c>
      <c r="C56" s="12" t="s">
        <v>15</v>
      </c>
      <c r="D56" s="13" t="s">
        <v>46</v>
      </c>
      <c r="E56" s="3" t="s">
        <v>19</v>
      </c>
      <c r="F56" s="12" t="s">
        <v>246</v>
      </c>
      <c r="G56" s="58">
        <v>44933</v>
      </c>
      <c r="H56" s="55" t="s">
        <v>394</v>
      </c>
      <c r="I56" s="14">
        <v>40000</v>
      </c>
      <c r="J56" s="4">
        <f t="shared" si="0"/>
        <v>1148</v>
      </c>
      <c r="K56" s="4">
        <v>442.65</v>
      </c>
      <c r="L56" s="4">
        <f t="shared" si="1"/>
        <v>1216</v>
      </c>
      <c r="M56" s="4">
        <v>1075</v>
      </c>
      <c r="N56" s="4">
        <f t="shared" si="2"/>
        <v>3881.65</v>
      </c>
      <c r="O56" s="4">
        <f t="shared" si="3"/>
        <v>36118.35</v>
      </c>
    </row>
    <row r="57" spans="1:15" ht="15" x14ac:dyDescent="0.25">
      <c r="A57" s="2">
        <f t="shared" si="4"/>
        <v>49</v>
      </c>
      <c r="B57" s="11" t="s">
        <v>47</v>
      </c>
      <c r="C57" s="12" t="s">
        <v>15</v>
      </c>
      <c r="D57" s="13" t="s">
        <v>46</v>
      </c>
      <c r="E57" s="3" t="s">
        <v>19</v>
      </c>
      <c r="F57" s="12" t="s">
        <v>246</v>
      </c>
      <c r="G57" s="58">
        <v>44933</v>
      </c>
      <c r="H57" s="55" t="s">
        <v>394</v>
      </c>
      <c r="I57" s="14">
        <v>40000</v>
      </c>
      <c r="J57" s="4">
        <f t="shared" si="0"/>
        <v>1148</v>
      </c>
      <c r="K57" s="4">
        <v>442.65</v>
      </c>
      <c r="L57" s="4">
        <f t="shared" si="1"/>
        <v>1216</v>
      </c>
      <c r="M57" s="4">
        <v>25</v>
      </c>
      <c r="N57" s="4">
        <f t="shared" si="2"/>
        <v>2831.65</v>
      </c>
      <c r="O57" s="4">
        <f t="shared" si="3"/>
        <v>37168.35</v>
      </c>
    </row>
    <row r="58" spans="1:15" ht="15" x14ac:dyDescent="0.25">
      <c r="A58" s="2">
        <f t="shared" si="4"/>
        <v>50</v>
      </c>
      <c r="B58" s="11" t="s">
        <v>319</v>
      </c>
      <c r="C58" s="12" t="s">
        <v>15</v>
      </c>
      <c r="D58" s="13" t="s">
        <v>381</v>
      </c>
      <c r="E58" s="3" t="s">
        <v>320</v>
      </c>
      <c r="F58" s="12" t="s">
        <v>246</v>
      </c>
      <c r="G58" s="58">
        <v>44928</v>
      </c>
      <c r="H58" s="55" t="s">
        <v>390</v>
      </c>
      <c r="I58" s="14">
        <v>115000</v>
      </c>
      <c r="J58" s="4">
        <f>I58*2.87%</f>
        <v>3300.5</v>
      </c>
      <c r="K58" s="4">
        <v>15633.74</v>
      </c>
      <c r="L58" s="4">
        <f>I58*3.04%</f>
        <v>3496</v>
      </c>
      <c r="M58" s="4">
        <v>25</v>
      </c>
      <c r="N58" s="4">
        <f>SUM(J58:M58)</f>
        <v>22455.239999999998</v>
      </c>
      <c r="O58" s="4">
        <f>I58-N58</f>
        <v>92544.760000000009</v>
      </c>
    </row>
    <row r="59" spans="1:15" ht="15" x14ac:dyDescent="0.25">
      <c r="A59" s="2">
        <f t="shared" si="4"/>
        <v>51</v>
      </c>
      <c r="B59" s="11" t="s">
        <v>48</v>
      </c>
      <c r="C59" s="12" t="s">
        <v>13</v>
      </c>
      <c r="D59" s="13" t="s">
        <v>49</v>
      </c>
      <c r="E59" s="3" t="s">
        <v>50</v>
      </c>
      <c r="F59" s="12" t="s">
        <v>246</v>
      </c>
      <c r="G59" s="58">
        <v>44933</v>
      </c>
      <c r="H59" s="55" t="s">
        <v>394</v>
      </c>
      <c r="I59" s="14">
        <v>65000</v>
      </c>
      <c r="J59" s="4">
        <f t="shared" si="0"/>
        <v>1865.5</v>
      </c>
      <c r="K59" s="4">
        <v>4112.09</v>
      </c>
      <c r="L59" s="4">
        <f t="shared" si="1"/>
        <v>1976</v>
      </c>
      <c r="M59" s="22">
        <v>11602.45</v>
      </c>
      <c r="N59" s="4">
        <f t="shared" si="2"/>
        <v>19556.04</v>
      </c>
      <c r="O59" s="4">
        <f t="shared" si="3"/>
        <v>45443.96</v>
      </c>
    </row>
    <row r="60" spans="1:15" ht="15" x14ac:dyDescent="0.25">
      <c r="A60" s="2">
        <f t="shared" si="4"/>
        <v>52</v>
      </c>
      <c r="B60" s="11" t="s">
        <v>160</v>
      </c>
      <c r="C60" s="12" t="s">
        <v>13</v>
      </c>
      <c r="D60" s="13" t="s">
        <v>49</v>
      </c>
      <c r="E60" s="3" t="s">
        <v>161</v>
      </c>
      <c r="F60" s="12" t="s">
        <v>246</v>
      </c>
      <c r="G60" s="58">
        <v>44933</v>
      </c>
      <c r="H60" s="55" t="s">
        <v>394</v>
      </c>
      <c r="I60" s="14">
        <v>26250</v>
      </c>
      <c r="J60" s="4">
        <f t="shared" si="0"/>
        <v>753.375</v>
      </c>
      <c r="K60" s="4">
        <v>0</v>
      </c>
      <c r="L60" s="4">
        <f t="shared" si="1"/>
        <v>798</v>
      </c>
      <c r="M60" s="4">
        <v>1525</v>
      </c>
      <c r="N60" s="4">
        <f t="shared" si="2"/>
        <v>3076.375</v>
      </c>
      <c r="O60" s="4">
        <f t="shared" si="3"/>
        <v>23173.625</v>
      </c>
    </row>
    <row r="61" spans="1:15" ht="15" x14ac:dyDescent="0.25">
      <c r="A61" s="2">
        <f t="shared" si="4"/>
        <v>53</v>
      </c>
      <c r="B61" s="11" t="s">
        <v>335</v>
      </c>
      <c r="C61" s="12" t="s">
        <v>15</v>
      </c>
      <c r="D61" s="13" t="s">
        <v>51</v>
      </c>
      <c r="E61" s="3" t="s">
        <v>336</v>
      </c>
      <c r="F61" s="12" t="s">
        <v>246</v>
      </c>
      <c r="G61" s="58">
        <v>44929</v>
      </c>
      <c r="H61" s="55" t="s">
        <v>393</v>
      </c>
      <c r="I61" s="14">
        <v>160000</v>
      </c>
      <c r="J61" s="4">
        <f t="shared" ref="J61" si="21">I61*2.87%</f>
        <v>4592</v>
      </c>
      <c r="K61" s="4">
        <v>26218.87</v>
      </c>
      <c r="L61" s="4">
        <f t="shared" si="1"/>
        <v>4864</v>
      </c>
      <c r="M61" s="4">
        <v>25</v>
      </c>
      <c r="N61" s="4">
        <f t="shared" ref="N61" si="22">SUM(J61:M61)</f>
        <v>35699.869999999995</v>
      </c>
      <c r="O61" s="4">
        <f t="shared" ref="O61" si="23">I61-N61</f>
        <v>124300.13</v>
      </c>
    </row>
    <row r="62" spans="1:15" ht="15" x14ac:dyDescent="0.25">
      <c r="A62" s="2">
        <f t="shared" si="4"/>
        <v>54</v>
      </c>
      <c r="B62" s="11" t="s">
        <v>163</v>
      </c>
      <c r="C62" s="12" t="s">
        <v>15</v>
      </c>
      <c r="D62" s="13" t="s">
        <v>20</v>
      </c>
      <c r="E62" s="3" t="s">
        <v>165</v>
      </c>
      <c r="F62" s="12" t="s">
        <v>246</v>
      </c>
      <c r="G62" s="58">
        <v>44933</v>
      </c>
      <c r="H62" s="55" t="s">
        <v>394</v>
      </c>
      <c r="I62" s="14">
        <v>31500</v>
      </c>
      <c r="J62" s="4">
        <f t="shared" si="0"/>
        <v>904.05</v>
      </c>
      <c r="K62" s="4">
        <v>0</v>
      </c>
      <c r="L62" s="4">
        <f t="shared" si="1"/>
        <v>957.6</v>
      </c>
      <c r="M62" s="4">
        <v>25</v>
      </c>
      <c r="N62" s="4">
        <f t="shared" si="2"/>
        <v>1886.65</v>
      </c>
      <c r="O62" s="4">
        <f t="shared" si="3"/>
        <v>29613.35</v>
      </c>
    </row>
    <row r="63" spans="1:15" ht="15" x14ac:dyDescent="0.25">
      <c r="A63" s="2">
        <f t="shared" si="4"/>
        <v>55</v>
      </c>
      <c r="B63" s="30" t="s">
        <v>350</v>
      </c>
      <c r="C63" s="12" t="s">
        <v>15</v>
      </c>
      <c r="D63" s="13" t="s">
        <v>20</v>
      </c>
      <c r="E63" s="3" t="s">
        <v>351</v>
      </c>
      <c r="F63" s="12" t="s">
        <v>246</v>
      </c>
      <c r="G63" s="58">
        <v>44930</v>
      </c>
      <c r="H63" s="55" t="s">
        <v>392</v>
      </c>
      <c r="I63" s="14">
        <v>40000</v>
      </c>
      <c r="J63" s="4">
        <f t="shared" si="0"/>
        <v>1148</v>
      </c>
      <c r="K63" s="4">
        <v>442.65</v>
      </c>
      <c r="L63" s="4">
        <f t="shared" si="1"/>
        <v>1216</v>
      </c>
      <c r="M63" s="4">
        <v>25</v>
      </c>
      <c r="N63" s="4">
        <f t="shared" si="2"/>
        <v>2831.65</v>
      </c>
      <c r="O63" s="4">
        <f t="shared" si="3"/>
        <v>37168.35</v>
      </c>
    </row>
    <row r="64" spans="1:15" ht="15" x14ac:dyDescent="0.25">
      <c r="A64" s="2">
        <f t="shared" si="4"/>
        <v>56</v>
      </c>
      <c r="B64" s="11" t="s">
        <v>164</v>
      </c>
      <c r="C64" s="12" t="s">
        <v>13</v>
      </c>
      <c r="D64" s="13" t="s">
        <v>20</v>
      </c>
      <c r="E64" s="3" t="s">
        <v>166</v>
      </c>
      <c r="F64" s="12" t="s">
        <v>246</v>
      </c>
      <c r="G64" s="58">
        <v>44933</v>
      </c>
      <c r="H64" s="55" t="s">
        <v>394</v>
      </c>
      <c r="I64" s="14">
        <v>65000</v>
      </c>
      <c r="J64" s="4">
        <f t="shared" si="0"/>
        <v>1865.5</v>
      </c>
      <c r="K64" s="4">
        <v>4427.58</v>
      </c>
      <c r="L64" s="4">
        <f t="shared" si="1"/>
        <v>1976</v>
      </c>
      <c r="M64" s="4">
        <v>25</v>
      </c>
      <c r="N64" s="4">
        <f t="shared" si="2"/>
        <v>8294.08</v>
      </c>
      <c r="O64" s="4">
        <f t="shared" si="3"/>
        <v>56705.919999999998</v>
      </c>
    </row>
    <row r="65" spans="1:15" ht="15" x14ac:dyDescent="0.25">
      <c r="A65" s="2">
        <f t="shared" si="4"/>
        <v>57</v>
      </c>
      <c r="B65" s="11" t="s">
        <v>162</v>
      </c>
      <c r="C65" s="12" t="s">
        <v>15</v>
      </c>
      <c r="D65" s="13" t="s">
        <v>20</v>
      </c>
      <c r="E65" s="3" t="s">
        <v>165</v>
      </c>
      <c r="F65" s="12" t="s">
        <v>246</v>
      </c>
      <c r="G65" s="58">
        <v>44933</v>
      </c>
      <c r="H65" s="55" t="s">
        <v>394</v>
      </c>
      <c r="I65" s="14">
        <v>31500</v>
      </c>
      <c r="J65" s="4">
        <f t="shared" si="0"/>
        <v>904.05</v>
      </c>
      <c r="K65" s="4">
        <v>0</v>
      </c>
      <c r="L65" s="4">
        <f t="shared" si="1"/>
        <v>957.6</v>
      </c>
      <c r="M65" s="4">
        <v>25</v>
      </c>
      <c r="N65" s="4">
        <f t="shared" si="2"/>
        <v>1886.65</v>
      </c>
      <c r="O65" s="4">
        <f t="shared" si="3"/>
        <v>29613.35</v>
      </c>
    </row>
    <row r="66" spans="1:15" ht="15" x14ac:dyDescent="0.25">
      <c r="A66" s="2">
        <f t="shared" si="4"/>
        <v>58</v>
      </c>
      <c r="B66" s="11" t="s">
        <v>53</v>
      </c>
      <c r="C66" s="12" t="s">
        <v>15</v>
      </c>
      <c r="D66" s="13" t="s">
        <v>52</v>
      </c>
      <c r="E66" s="3" t="s">
        <v>21</v>
      </c>
      <c r="F66" s="12" t="s">
        <v>246</v>
      </c>
      <c r="G66" s="58">
        <v>44933</v>
      </c>
      <c r="H66" s="55" t="s">
        <v>394</v>
      </c>
      <c r="I66" s="14">
        <v>6666.67</v>
      </c>
      <c r="J66" s="4">
        <f t="shared" si="0"/>
        <v>191.333429</v>
      </c>
      <c r="K66" s="4">
        <v>0</v>
      </c>
      <c r="L66" s="4">
        <f t="shared" si="1"/>
        <v>202.66676799999999</v>
      </c>
      <c r="M66" s="4">
        <v>25</v>
      </c>
      <c r="N66" s="4">
        <f t="shared" ref="N66:N104" si="24">SUM(J66:M66)</f>
        <v>419.00019699999996</v>
      </c>
      <c r="O66" s="4">
        <f t="shared" si="3"/>
        <v>6247.6698029999998</v>
      </c>
    </row>
    <row r="67" spans="1:15" ht="15" x14ac:dyDescent="0.25">
      <c r="A67" s="2">
        <f t="shared" si="4"/>
        <v>59</v>
      </c>
      <c r="B67" s="11" t="s">
        <v>167</v>
      </c>
      <c r="C67" s="12" t="s">
        <v>15</v>
      </c>
      <c r="D67" s="13" t="s">
        <v>52</v>
      </c>
      <c r="E67" s="3" t="s">
        <v>21</v>
      </c>
      <c r="F67" s="12" t="s">
        <v>246</v>
      </c>
      <c r="G67" s="58">
        <v>44933</v>
      </c>
      <c r="H67" s="55" t="s">
        <v>394</v>
      </c>
      <c r="I67" s="14">
        <v>10000</v>
      </c>
      <c r="J67" s="4">
        <f t="shared" si="0"/>
        <v>287</v>
      </c>
      <c r="K67" s="4">
        <v>0</v>
      </c>
      <c r="L67" s="4">
        <f t="shared" si="1"/>
        <v>304</v>
      </c>
      <c r="M67" s="4">
        <v>25</v>
      </c>
      <c r="N67" s="4">
        <f t="shared" si="24"/>
        <v>616</v>
      </c>
      <c r="O67" s="4">
        <f t="shared" si="3"/>
        <v>9384</v>
      </c>
    </row>
    <row r="68" spans="1:15" ht="15" x14ac:dyDescent="0.25">
      <c r="A68" s="2">
        <f t="shared" si="4"/>
        <v>60</v>
      </c>
      <c r="B68" s="11" t="s">
        <v>168</v>
      </c>
      <c r="C68" s="12" t="s">
        <v>15</v>
      </c>
      <c r="D68" s="13" t="s">
        <v>52</v>
      </c>
      <c r="E68" s="3" t="s">
        <v>169</v>
      </c>
      <c r="F68" s="12" t="s">
        <v>246</v>
      </c>
      <c r="G68" s="58">
        <v>44933</v>
      </c>
      <c r="H68" s="55" t="s">
        <v>394</v>
      </c>
      <c r="I68" s="14">
        <v>40000</v>
      </c>
      <c r="J68" s="4">
        <f t="shared" si="0"/>
        <v>1148</v>
      </c>
      <c r="K68" s="4">
        <v>442.65</v>
      </c>
      <c r="L68" s="4">
        <f t="shared" si="1"/>
        <v>1216</v>
      </c>
      <c r="M68" s="4">
        <v>25</v>
      </c>
      <c r="N68" s="4">
        <f t="shared" si="24"/>
        <v>2831.65</v>
      </c>
      <c r="O68" s="4">
        <f t="shared" si="3"/>
        <v>37168.35</v>
      </c>
    </row>
    <row r="69" spans="1:15" ht="15" x14ac:dyDescent="0.25">
      <c r="A69" s="2">
        <f t="shared" si="4"/>
        <v>61</v>
      </c>
      <c r="B69" s="30" t="s">
        <v>352</v>
      </c>
      <c r="C69" s="12" t="s">
        <v>15</v>
      </c>
      <c r="D69" s="13" t="s">
        <v>52</v>
      </c>
      <c r="E69" s="30" t="s">
        <v>354</v>
      </c>
      <c r="F69" s="12" t="s">
        <v>246</v>
      </c>
      <c r="G69" s="58">
        <v>44930</v>
      </c>
      <c r="H69" s="55" t="s">
        <v>392</v>
      </c>
      <c r="I69" s="14">
        <v>80000</v>
      </c>
      <c r="J69" s="4">
        <f t="shared" si="0"/>
        <v>2296</v>
      </c>
      <c r="K69" s="4">
        <v>7400.87</v>
      </c>
      <c r="L69" s="4">
        <f t="shared" si="1"/>
        <v>2432</v>
      </c>
      <c r="M69" s="4">
        <v>25</v>
      </c>
      <c r="N69" s="4">
        <f>SUM(J69:M69)</f>
        <v>12153.869999999999</v>
      </c>
      <c r="O69" s="4">
        <f t="shared" si="3"/>
        <v>67846.13</v>
      </c>
    </row>
    <row r="70" spans="1:15" ht="15" x14ac:dyDescent="0.25">
      <c r="A70" s="2">
        <f t="shared" si="4"/>
        <v>62</v>
      </c>
      <c r="B70" s="30" t="s">
        <v>353</v>
      </c>
      <c r="C70" s="12" t="s">
        <v>15</v>
      </c>
      <c r="D70" s="13" t="s">
        <v>52</v>
      </c>
      <c r="E70" s="30" t="s">
        <v>355</v>
      </c>
      <c r="F70" s="12" t="s">
        <v>246</v>
      </c>
      <c r="G70" s="58">
        <v>44930</v>
      </c>
      <c r="H70" s="55" t="s">
        <v>392</v>
      </c>
      <c r="I70" s="14">
        <v>65000</v>
      </c>
      <c r="J70" s="4">
        <f t="shared" si="0"/>
        <v>1865.5</v>
      </c>
      <c r="K70" s="4">
        <v>4427.58</v>
      </c>
      <c r="L70" s="4">
        <f t="shared" si="1"/>
        <v>1976</v>
      </c>
      <c r="M70" s="4">
        <v>25</v>
      </c>
      <c r="N70" s="4">
        <f>SUM(J70:M70)</f>
        <v>8294.08</v>
      </c>
      <c r="O70" s="4">
        <f t="shared" si="3"/>
        <v>56705.919999999998</v>
      </c>
    </row>
    <row r="71" spans="1:15" ht="15" x14ac:dyDescent="0.25">
      <c r="A71" s="2">
        <f t="shared" si="4"/>
        <v>63</v>
      </c>
      <c r="B71" s="30" t="s">
        <v>356</v>
      </c>
      <c r="C71" s="12" t="s">
        <v>15</v>
      </c>
      <c r="D71" s="13" t="s">
        <v>52</v>
      </c>
      <c r="E71" s="3" t="s">
        <v>21</v>
      </c>
      <c r="F71" s="12" t="s">
        <v>246</v>
      </c>
      <c r="G71" s="58">
        <v>44930</v>
      </c>
      <c r="H71" s="55" t="s">
        <v>392</v>
      </c>
      <c r="I71" s="14">
        <v>40000</v>
      </c>
      <c r="J71" s="4">
        <f t="shared" si="0"/>
        <v>1148</v>
      </c>
      <c r="K71" s="4">
        <v>442.65</v>
      </c>
      <c r="L71" s="4">
        <f t="shared" si="1"/>
        <v>1216</v>
      </c>
      <c r="M71" s="4">
        <v>25</v>
      </c>
      <c r="N71" s="4">
        <f>SUM(J71:M71)</f>
        <v>2831.65</v>
      </c>
      <c r="O71" s="4">
        <f t="shared" si="3"/>
        <v>37168.35</v>
      </c>
    </row>
    <row r="72" spans="1:15" ht="15" x14ac:dyDescent="0.25">
      <c r="A72" s="2">
        <f t="shared" si="4"/>
        <v>64</v>
      </c>
      <c r="B72" s="11" t="s">
        <v>275</v>
      </c>
      <c r="C72" s="12" t="s">
        <v>15</v>
      </c>
      <c r="D72" s="13" t="s">
        <v>52</v>
      </c>
      <c r="E72" s="3" t="s">
        <v>21</v>
      </c>
      <c r="F72" s="12" t="s">
        <v>246</v>
      </c>
      <c r="G72" s="58">
        <v>44933</v>
      </c>
      <c r="H72" s="55" t="s">
        <v>394</v>
      </c>
      <c r="I72" s="14">
        <v>40000</v>
      </c>
      <c r="J72" s="4">
        <f t="shared" ref="J72:J79" si="25">I72*2.87%</f>
        <v>1148</v>
      </c>
      <c r="K72" s="4">
        <v>442.65</v>
      </c>
      <c r="L72" s="4">
        <f t="shared" si="1"/>
        <v>1216</v>
      </c>
      <c r="M72" s="4">
        <v>25</v>
      </c>
      <c r="N72" s="4">
        <f t="shared" ref="N72" si="26">SUM(J72:M72)</f>
        <v>2831.65</v>
      </c>
      <c r="O72" s="4">
        <f t="shared" ref="O72:O79" si="27">I72-N72</f>
        <v>37168.35</v>
      </c>
    </row>
    <row r="73" spans="1:15" ht="15" x14ac:dyDescent="0.25">
      <c r="A73" s="2">
        <f t="shared" si="4"/>
        <v>65</v>
      </c>
      <c r="B73" s="11" t="s">
        <v>337</v>
      </c>
      <c r="C73" s="12" t="s">
        <v>15</v>
      </c>
      <c r="D73" s="13" t="s">
        <v>52</v>
      </c>
      <c r="E73" s="3" t="s">
        <v>338</v>
      </c>
      <c r="F73" s="12" t="s">
        <v>246</v>
      </c>
      <c r="G73" s="58">
        <v>44929</v>
      </c>
      <c r="H73" s="55" t="s">
        <v>393</v>
      </c>
      <c r="I73" s="14">
        <v>90000</v>
      </c>
      <c r="J73" s="4">
        <f t="shared" si="25"/>
        <v>2583</v>
      </c>
      <c r="K73" s="4">
        <v>9753.1200000000008</v>
      </c>
      <c r="L73" s="4">
        <f t="shared" si="1"/>
        <v>2736</v>
      </c>
      <c r="M73" s="4">
        <v>25</v>
      </c>
      <c r="N73" s="4">
        <f t="shared" ref="N73:N79" si="28">SUM(J73:M73)</f>
        <v>15097.12</v>
      </c>
      <c r="O73" s="4">
        <f t="shared" si="27"/>
        <v>74902.880000000005</v>
      </c>
    </row>
    <row r="74" spans="1:15" ht="15" x14ac:dyDescent="0.25">
      <c r="A74" s="2">
        <f t="shared" si="4"/>
        <v>66</v>
      </c>
      <c r="B74" s="30" t="s">
        <v>364</v>
      </c>
      <c r="C74" s="12" t="s">
        <v>15</v>
      </c>
      <c r="D74" s="13" t="s">
        <v>52</v>
      </c>
      <c r="E74" s="30" t="s">
        <v>368</v>
      </c>
      <c r="F74" s="12" t="s">
        <v>246</v>
      </c>
      <c r="G74" s="58">
        <v>44931</v>
      </c>
      <c r="H74" s="55" t="s">
        <v>391</v>
      </c>
      <c r="I74" s="14">
        <v>40000</v>
      </c>
      <c r="J74" s="4">
        <f t="shared" si="25"/>
        <v>1148</v>
      </c>
      <c r="K74" s="4">
        <v>442.65</v>
      </c>
      <c r="L74" s="4">
        <f t="shared" si="1"/>
        <v>1216</v>
      </c>
      <c r="M74" s="4">
        <v>25</v>
      </c>
      <c r="N74" s="4">
        <f>SUM(J74:M74)</f>
        <v>2831.65</v>
      </c>
      <c r="O74" s="4">
        <f t="shared" si="27"/>
        <v>37168.35</v>
      </c>
    </row>
    <row r="75" spans="1:15" ht="13.5" customHeight="1" x14ac:dyDescent="0.25">
      <c r="A75" s="2">
        <f t="shared" si="4"/>
        <v>67</v>
      </c>
      <c r="B75" s="30" t="s">
        <v>365</v>
      </c>
      <c r="C75" s="12" t="s">
        <v>15</v>
      </c>
      <c r="D75" s="13" t="s">
        <v>52</v>
      </c>
      <c r="E75" s="30" t="s">
        <v>368</v>
      </c>
      <c r="F75" s="12" t="s">
        <v>246</v>
      </c>
      <c r="G75" s="58">
        <v>44931</v>
      </c>
      <c r="H75" s="55" t="s">
        <v>391</v>
      </c>
      <c r="I75" s="14">
        <v>40000</v>
      </c>
      <c r="J75" s="4">
        <f t="shared" si="25"/>
        <v>1148</v>
      </c>
      <c r="K75" s="4">
        <v>442.65</v>
      </c>
      <c r="L75" s="4">
        <f t="shared" si="1"/>
        <v>1216</v>
      </c>
      <c r="M75" s="4">
        <v>25</v>
      </c>
      <c r="N75" s="4">
        <f>SUM(J75:M75)</f>
        <v>2831.65</v>
      </c>
      <c r="O75" s="4">
        <f t="shared" si="27"/>
        <v>37168.35</v>
      </c>
    </row>
    <row r="76" spans="1:15" ht="15" x14ac:dyDescent="0.25">
      <c r="A76" s="2">
        <f t="shared" si="4"/>
        <v>68</v>
      </c>
      <c r="B76" s="30" t="s">
        <v>366</v>
      </c>
      <c r="C76" s="12" t="s">
        <v>15</v>
      </c>
      <c r="D76" s="13" t="s">
        <v>52</v>
      </c>
      <c r="E76" s="30" t="s">
        <v>369</v>
      </c>
      <c r="F76" s="12" t="s">
        <v>246</v>
      </c>
      <c r="G76" s="58">
        <v>44931</v>
      </c>
      <c r="H76" s="55" t="s">
        <v>391</v>
      </c>
      <c r="I76" s="14">
        <v>55000</v>
      </c>
      <c r="J76" s="4">
        <f t="shared" si="25"/>
        <v>1578.5</v>
      </c>
      <c r="K76" s="4">
        <v>2559.6799999999998</v>
      </c>
      <c r="L76" s="4">
        <f t="shared" si="1"/>
        <v>1672</v>
      </c>
      <c r="M76" s="4">
        <v>25</v>
      </c>
      <c r="N76" s="4">
        <f>SUM(J76:M76)</f>
        <v>5835.18</v>
      </c>
      <c r="O76" s="4">
        <f t="shared" si="27"/>
        <v>49164.82</v>
      </c>
    </row>
    <row r="77" spans="1:15" ht="15" x14ac:dyDescent="0.25">
      <c r="A77" s="2">
        <f t="shared" si="4"/>
        <v>69</v>
      </c>
      <c r="B77" s="30" t="s">
        <v>367</v>
      </c>
      <c r="C77" s="12" t="s">
        <v>13</v>
      </c>
      <c r="D77" s="13" t="s">
        <v>52</v>
      </c>
      <c r="E77" s="30" t="s">
        <v>370</v>
      </c>
      <c r="F77" s="12" t="s">
        <v>246</v>
      </c>
      <c r="G77" s="58">
        <v>44931</v>
      </c>
      <c r="H77" s="55" t="s">
        <v>391</v>
      </c>
      <c r="I77" s="14">
        <v>70000</v>
      </c>
      <c r="J77" s="4">
        <f t="shared" si="25"/>
        <v>2009</v>
      </c>
      <c r="K77" s="4">
        <v>5368.48</v>
      </c>
      <c r="L77" s="4">
        <f t="shared" si="1"/>
        <v>2128</v>
      </c>
      <c r="M77" s="4">
        <v>25</v>
      </c>
      <c r="N77" s="4">
        <f>SUM(J77:M77)</f>
        <v>9530.48</v>
      </c>
      <c r="O77" s="4">
        <f t="shared" si="27"/>
        <v>60469.520000000004</v>
      </c>
    </row>
    <row r="78" spans="1:15" ht="15" x14ac:dyDescent="0.25">
      <c r="A78" s="2">
        <f t="shared" si="4"/>
        <v>70</v>
      </c>
      <c r="B78" s="11" t="s">
        <v>179</v>
      </c>
      <c r="C78" s="12" t="s">
        <v>13</v>
      </c>
      <c r="D78" s="13" t="s">
        <v>52</v>
      </c>
      <c r="E78" s="3" t="s">
        <v>380</v>
      </c>
      <c r="F78" s="12" t="s">
        <v>246</v>
      </c>
      <c r="G78" s="58">
        <v>44931</v>
      </c>
      <c r="H78" s="55" t="s">
        <v>391</v>
      </c>
      <c r="I78" s="14">
        <v>55000</v>
      </c>
      <c r="J78" s="4">
        <f t="shared" si="25"/>
        <v>1578.5</v>
      </c>
      <c r="K78" s="4">
        <v>2559.6799999999998</v>
      </c>
      <c r="L78" s="4">
        <f t="shared" ref="L78" si="29">I78*3.04%</f>
        <v>1672</v>
      </c>
      <c r="M78" s="4">
        <v>25</v>
      </c>
      <c r="N78" s="4">
        <f t="shared" ref="N78" si="30">SUM(J78:M78)</f>
        <v>5835.18</v>
      </c>
      <c r="O78" s="4">
        <f t="shared" si="27"/>
        <v>49164.82</v>
      </c>
    </row>
    <row r="79" spans="1:15" ht="15" x14ac:dyDescent="0.25">
      <c r="A79" s="2">
        <f t="shared" si="4"/>
        <v>71</v>
      </c>
      <c r="B79" s="30" t="s">
        <v>357</v>
      </c>
      <c r="C79" s="12" t="s">
        <v>15</v>
      </c>
      <c r="D79" s="26" t="s">
        <v>22</v>
      </c>
      <c r="E79" s="30" t="s">
        <v>358</v>
      </c>
      <c r="F79" s="12" t="s">
        <v>246</v>
      </c>
      <c r="G79" s="58">
        <v>44930</v>
      </c>
      <c r="H79" s="55" t="s">
        <v>392</v>
      </c>
      <c r="I79" s="14">
        <v>90000</v>
      </c>
      <c r="J79" s="4">
        <f t="shared" si="25"/>
        <v>2583</v>
      </c>
      <c r="K79" s="4">
        <v>9753.1200000000008</v>
      </c>
      <c r="L79" s="4">
        <f t="shared" si="1"/>
        <v>2736</v>
      </c>
      <c r="M79" s="4">
        <v>25</v>
      </c>
      <c r="N79" s="4">
        <f t="shared" si="28"/>
        <v>15097.12</v>
      </c>
      <c r="O79" s="4">
        <f t="shared" si="27"/>
        <v>74902.880000000005</v>
      </c>
    </row>
    <row r="80" spans="1:15" ht="15" x14ac:dyDescent="0.25">
      <c r="A80" s="2">
        <f t="shared" si="4"/>
        <v>72</v>
      </c>
      <c r="B80" s="11" t="s">
        <v>54</v>
      </c>
      <c r="C80" s="12" t="s">
        <v>15</v>
      </c>
      <c r="D80" s="13" t="s">
        <v>22</v>
      </c>
      <c r="E80" s="3" t="s">
        <v>24</v>
      </c>
      <c r="F80" s="12" t="s">
        <v>246</v>
      </c>
      <c r="G80" s="58">
        <v>44933</v>
      </c>
      <c r="H80" s="55" t="s">
        <v>394</v>
      </c>
      <c r="I80" s="14">
        <v>50000</v>
      </c>
      <c r="J80" s="4">
        <f t="shared" si="0"/>
        <v>1435</v>
      </c>
      <c r="K80" s="4">
        <v>1854</v>
      </c>
      <c r="L80" s="4">
        <f t="shared" si="1"/>
        <v>1520</v>
      </c>
      <c r="M80" s="4">
        <v>25</v>
      </c>
      <c r="N80" s="4">
        <f t="shared" si="24"/>
        <v>4834</v>
      </c>
      <c r="O80" s="4">
        <f t="shared" si="3"/>
        <v>45166</v>
      </c>
    </row>
    <row r="81" spans="1:15" ht="15" x14ac:dyDescent="0.25">
      <c r="A81" s="2">
        <f t="shared" si="4"/>
        <v>73</v>
      </c>
      <c r="B81" s="11" t="s">
        <v>55</v>
      </c>
      <c r="C81" s="12" t="s">
        <v>15</v>
      </c>
      <c r="D81" s="13" t="s">
        <v>22</v>
      </c>
      <c r="E81" s="3" t="s">
        <v>23</v>
      </c>
      <c r="F81" s="12" t="s">
        <v>246</v>
      </c>
      <c r="G81" s="58">
        <v>44933</v>
      </c>
      <c r="H81" s="55" t="s">
        <v>394</v>
      </c>
      <c r="I81" s="14">
        <v>2173.5</v>
      </c>
      <c r="J81" s="4">
        <f t="shared" si="0"/>
        <v>62.379449999999999</v>
      </c>
      <c r="K81" s="4">
        <v>0</v>
      </c>
      <c r="L81" s="4">
        <f t="shared" si="1"/>
        <v>66.074399999999997</v>
      </c>
      <c r="M81" s="4">
        <v>25</v>
      </c>
      <c r="N81" s="4">
        <f t="shared" si="24"/>
        <v>153.45384999999999</v>
      </c>
      <c r="O81" s="4">
        <f t="shared" si="3"/>
        <v>2020.0461500000001</v>
      </c>
    </row>
    <row r="82" spans="1:15" ht="15" x14ac:dyDescent="0.25">
      <c r="A82" s="2">
        <f t="shared" si="4"/>
        <v>74</v>
      </c>
      <c r="B82" s="30" t="s">
        <v>283</v>
      </c>
      <c r="C82" s="12" t="s">
        <v>13</v>
      </c>
      <c r="D82" s="13" t="s">
        <v>22</v>
      </c>
      <c r="E82" s="30" t="s">
        <v>24</v>
      </c>
      <c r="F82" s="12" t="s">
        <v>246</v>
      </c>
      <c r="G82" s="58">
        <v>44933</v>
      </c>
      <c r="H82" s="55" t="s">
        <v>394</v>
      </c>
      <c r="I82" s="33">
        <v>50000</v>
      </c>
      <c r="J82" s="4">
        <f t="shared" ref="J82:J90" si="31">I82*2.87%</f>
        <v>1435</v>
      </c>
      <c r="K82" s="4">
        <v>1854</v>
      </c>
      <c r="L82" s="4">
        <f t="shared" si="1"/>
        <v>1520</v>
      </c>
      <c r="M82" s="4">
        <v>25</v>
      </c>
      <c r="N82" s="4">
        <f t="shared" ref="N82:N90" si="32">SUM(J82:M82)</f>
        <v>4834</v>
      </c>
      <c r="O82" s="4">
        <f t="shared" ref="O82:O90" si="33">I82-N82</f>
        <v>45166</v>
      </c>
    </row>
    <row r="83" spans="1:15" ht="15" x14ac:dyDescent="0.25">
      <c r="A83" s="2">
        <f t="shared" si="4"/>
        <v>75</v>
      </c>
      <c r="B83" s="30" t="s">
        <v>284</v>
      </c>
      <c r="C83" s="12" t="s">
        <v>13</v>
      </c>
      <c r="D83" s="13" t="s">
        <v>22</v>
      </c>
      <c r="E83" s="30" t="s">
        <v>23</v>
      </c>
      <c r="F83" s="12" t="s">
        <v>246</v>
      </c>
      <c r="G83" s="58">
        <v>44933</v>
      </c>
      <c r="H83" s="55" t="s">
        <v>394</v>
      </c>
      <c r="I83" s="33">
        <v>27000</v>
      </c>
      <c r="J83" s="4">
        <f t="shared" si="31"/>
        <v>774.9</v>
      </c>
      <c r="K83" s="4">
        <v>0</v>
      </c>
      <c r="L83" s="4">
        <f t="shared" si="1"/>
        <v>820.8</v>
      </c>
      <c r="M83" s="4">
        <v>25</v>
      </c>
      <c r="N83" s="4">
        <f t="shared" si="32"/>
        <v>1620.6999999999998</v>
      </c>
      <c r="O83" s="4">
        <f t="shared" si="33"/>
        <v>25379.3</v>
      </c>
    </row>
    <row r="84" spans="1:15" ht="15" x14ac:dyDescent="0.25">
      <c r="A84" s="2">
        <f t="shared" si="4"/>
        <v>76</v>
      </c>
      <c r="B84" s="30" t="s">
        <v>297</v>
      </c>
      <c r="C84" s="12" t="s">
        <v>13</v>
      </c>
      <c r="D84" s="13" t="s">
        <v>22</v>
      </c>
      <c r="E84" s="30" t="s">
        <v>23</v>
      </c>
      <c r="F84" s="12" t="s">
        <v>246</v>
      </c>
      <c r="G84" s="58">
        <v>44933</v>
      </c>
      <c r="H84" s="55" t="s">
        <v>394</v>
      </c>
      <c r="I84" s="33">
        <v>27000</v>
      </c>
      <c r="J84" s="4">
        <f t="shared" ref="J84:J88" si="34">I84*2.87%</f>
        <v>774.9</v>
      </c>
      <c r="K84" s="4">
        <v>0</v>
      </c>
      <c r="L84" s="4">
        <f t="shared" ref="L84:L88" si="35">I84*3.04%</f>
        <v>820.8</v>
      </c>
      <c r="M84" s="4">
        <v>7461.97</v>
      </c>
      <c r="N84" s="4">
        <f t="shared" ref="N84:N88" si="36">SUM(J84:M84)</f>
        <v>9057.67</v>
      </c>
      <c r="O84" s="4">
        <f t="shared" ref="O84:O88" si="37">I84-N84</f>
        <v>17942.330000000002</v>
      </c>
    </row>
    <row r="85" spans="1:15" ht="15" x14ac:dyDescent="0.25">
      <c r="A85" s="2">
        <f t="shared" si="4"/>
        <v>77</v>
      </c>
      <c r="B85" s="30" t="s">
        <v>298</v>
      </c>
      <c r="C85" s="12" t="s">
        <v>13</v>
      </c>
      <c r="D85" s="13" t="s">
        <v>22</v>
      </c>
      <c r="E85" s="30" t="s">
        <v>23</v>
      </c>
      <c r="F85" s="12" t="s">
        <v>246</v>
      </c>
      <c r="G85" s="58">
        <v>44933</v>
      </c>
      <c r="H85" s="55" t="s">
        <v>394</v>
      </c>
      <c r="I85" s="33">
        <v>27000</v>
      </c>
      <c r="J85" s="4">
        <f t="shared" si="34"/>
        <v>774.9</v>
      </c>
      <c r="K85" s="4">
        <v>0</v>
      </c>
      <c r="L85" s="4">
        <f t="shared" si="35"/>
        <v>820.8</v>
      </c>
      <c r="M85" s="4">
        <v>25</v>
      </c>
      <c r="N85" s="4">
        <f t="shared" si="36"/>
        <v>1620.6999999999998</v>
      </c>
      <c r="O85" s="4">
        <f t="shared" si="37"/>
        <v>25379.3</v>
      </c>
    </row>
    <row r="86" spans="1:15" ht="15" x14ac:dyDescent="0.25">
      <c r="A86" s="2">
        <f t="shared" si="4"/>
        <v>78</v>
      </c>
      <c r="B86" s="30" t="s">
        <v>299</v>
      </c>
      <c r="C86" s="12" t="s">
        <v>13</v>
      </c>
      <c r="D86" s="13" t="s">
        <v>22</v>
      </c>
      <c r="E86" s="30" t="s">
        <v>23</v>
      </c>
      <c r="F86" s="12" t="s">
        <v>246</v>
      </c>
      <c r="G86" s="58">
        <v>44933</v>
      </c>
      <c r="H86" s="55" t="s">
        <v>394</v>
      </c>
      <c r="I86" s="33">
        <v>27000</v>
      </c>
      <c r="J86" s="4">
        <f t="shared" si="34"/>
        <v>774.9</v>
      </c>
      <c r="K86" s="4">
        <v>0</v>
      </c>
      <c r="L86" s="4">
        <f t="shared" si="35"/>
        <v>820.8</v>
      </c>
      <c r="M86" s="4">
        <v>25</v>
      </c>
      <c r="N86" s="4">
        <f t="shared" si="36"/>
        <v>1620.6999999999998</v>
      </c>
      <c r="O86" s="4">
        <f t="shared" si="37"/>
        <v>25379.3</v>
      </c>
    </row>
    <row r="87" spans="1:15" ht="15" x14ac:dyDescent="0.25">
      <c r="A87" s="2">
        <f t="shared" si="4"/>
        <v>79</v>
      </c>
      <c r="B87" s="30" t="s">
        <v>300</v>
      </c>
      <c r="C87" s="12" t="s">
        <v>15</v>
      </c>
      <c r="D87" s="13" t="s">
        <v>22</v>
      </c>
      <c r="E87" s="30" t="s">
        <v>23</v>
      </c>
      <c r="F87" s="12" t="s">
        <v>246</v>
      </c>
      <c r="G87" s="58">
        <v>44933</v>
      </c>
      <c r="H87" s="55" t="s">
        <v>394</v>
      </c>
      <c r="I87" s="33">
        <v>27000</v>
      </c>
      <c r="J87" s="4">
        <f t="shared" si="34"/>
        <v>774.9</v>
      </c>
      <c r="K87" s="4">
        <v>0</v>
      </c>
      <c r="L87" s="4">
        <f t="shared" si="35"/>
        <v>820.8</v>
      </c>
      <c r="M87" s="4">
        <v>25</v>
      </c>
      <c r="N87" s="4">
        <f t="shared" si="36"/>
        <v>1620.6999999999998</v>
      </c>
      <c r="O87" s="4">
        <f t="shared" si="37"/>
        <v>25379.3</v>
      </c>
    </row>
    <row r="88" spans="1:15" ht="15" x14ac:dyDescent="0.25">
      <c r="A88" s="2">
        <f t="shared" ref="A88:A151" si="38">A87+1</f>
        <v>80</v>
      </c>
      <c r="B88" s="30" t="s">
        <v>301</v>
      </c>
      <c r="C88" s="12" t="s">
        <v>13</v>
      </c>
      <c r="D88" s="13" t="s">
        <v>22</v>
      </c>
      <c r="E88" s="30" t="s">
        <v>23</v>
      </c>
      <c r="F88" s="12" t="s">
        <v>246</v>
      </c>
      <c r="G88" s="58">
        <v>44933</v>
      </c>
      <c r="H88" s="55" t="s">
        <v>394</v>
      </c>
      <c r="I88" s="33">
        <v>27000</v>
      </c>
      <c r="J88" s="4">
        <f t="shared" si="34"/>
        <v>774.9</v>
      </c>
      <c r="K88" s="4">
        <v>0</v>
      </c>
      <c r="L88" s="4">
        <f t="shared" si="35"/>
        <v>820.8</v>
      </c>
      <c r="M88" s="4">
        <v>15025</v>
      </c>
      <c r="N88" s="4">
        <f t="shared" si="36"/>
        <v>16620.7</v>
      </c>
      <c r="O88" s="4">
        <f t="shared" si="37"/>
        <v>10379.299999999999</v>
      </c>
    </row>
    <row r="89" spans="1:15" ht="15" x14ac:dyDescent="0.25">
      <c r="A89" s="2">
        <f t="shared" si="38"/>
        <v>81</v>
      </c>
      <c r="B89" s="30" t="s">
        <v>285</v>
      </c>
      <c r="C89" s="12" t="s">
        <v>13</v>
      </c>
      <c r="D89" s="13" t="s">
        <v>22</v>
      </c>
      <c r="E89" s="30" t="s">
        <v>23</v>
      </c>
      <c r="F89" s="12" t="s">
        <v>246</v>
      </c>
      <c r="G89" s="58">
        <v>44933</v>
      </c>
      <c r="H89" s="55" t="s">
        <v>394</v>
      </c>
      <c r="I89" s="33">
        <v>27000</v>
      </c>
      <c r="J89" s="4">
        <f t="shared" si="31"/>
        <v>774.9</v>
      </c>
      <c r="K89" s="4">
        <v>0</v>
      </c>
      <c r="L89" s="4">
        <f t="shared" si="1"/>
        <v>820.8</v>
      </c>
      <c r="M89" s="4">
        <v>25</v>
      </c>
      <c r="N89" s="4">
        <f t="shared" si="32"/>
        <v>1620.6999999999998</v>
      </c>
      <c r="O89" s="4">
        <f t="shared" si="33"/>
        <v>25379.3</v>
      </c>
    </row>
    <row r="90" spans="1:15" ht="15" x14ac:dyDescent="0.25">
      <c r="A90" s="2">
        <f t="shared" si="38"/>
        <v>82</v>
      </c>
      <c r="B90" s="30" t="s">
        <v>286</v>
      </c>
      <c r="C90" s="12" t="s">
        <v>13</v>
      </c>
      <c r="D90" s="13" t="s">
        <v>22</v>
      </c>
      <c r="E90" s="30" t="s">
        <v>23</v>
      </c>
      <c r="F90" s="12" t="s">
        <v>246</v>
      </c>
      <c r="G90" s="58">
        <v>44933</v>
      </c>
      <c r="H90" s="55" t="s">
        <v>394</v>
      </c>
      <c r="I90" s="33">
        <v>27000</v>
      </c>
      <c r="J90" s="4">
        <f t="shared" si="31"/>
        <v>774.9</v>
      </c>
      <c r="K90" s="4">
        <v>0</v>
      </c>
      <c r="L90" s="4">
        <f t="shared" si="1"/>
        <v>820.8</v>
      </c>
      <c r="M90" s="4">
        <v>5520.39</v>
      </c>
      <c r="N90" s="4">
        <f t="shared" si="32"/>
        <v>7116.09</v>
      </c>
      <c r="O90" s="4">
        <f t="shared" si="33"/>
        <v>19883.91</v>
      </c>
    </row>
    <row r="91" spans="1:15" ht="15" x14ac:dyDescent="0.25">
      <c r="A91" s="2">
        <f t="shared" si="38"/>
        <v>83</v>
      </c>
      <c r="B91" s="11" t="s">
        <v>170</v>
      </c>
      <c r="C91" s="12" t="s">
        <v>13</v>
      </c>
      <c r="D91" s="13" t="s">
        <v>22</v>
      </c>
      <c r="E91" s="3" t="s">
        <v>23</v>
      </c>
      <c r="F91" s="12" t="s">
        <v>246</v>
      </c>
      <c r="G91" s="58">
        <v>44933</v>
      </c>
      <c r="H91" s="55" t="s">
        <v>394</v>
      </c>
      <c r="I91" s="14">
        <v>21735</v>
      </c>
      <c r="J91" s="4">
        <f t="shared" si="0"/>
        <v>623.79449999999997</v>
      </c>
      <c r="K91" s="4">
        <v>0</v>
      </c>
      <c r="L91" s="4">
        <f t="shared" si="1"/>
        <v>660.74400000000003</v>
      </c>
      <c r="M91" s="4">
        <v>25</v>
      </c>
      <c r="N91" s="4">
        <f t="shared" si="24"/>
        <v>1309.5385000000001</v>
      </c>
      <c r="O91" s="4">
        <f t="shared" si="3"/>
        <v>20425.461500000001</v>
      </c>
    </row>
    <row r="92" spans="1:15" ht="15" x14ac:dyDescent="0.25">
      <c r="A92" s="2">
        <f t="shared" si="38"/>
        <v>84</v>
      </c>
      <c r="B92" s="11" t="s">
        <v>138</v>
      </c>
      <c r="C92" s="12" t="s">
        <v>13</v>
      </c>
      <c r="D92" s="13" t="s">
        <v>22</v>
      </c>
      <c r="E92" s="3" t="s">
        <v>24</v>
      </c>
      <c r="F92" s="12" t="s">
        <v>246</v>
      </c>
      <c r="G92" s="58">
        <v>44933</v>
      </c>
      <c r="H92" s="55" t="s">
        <v>394</v>
      </c>
      <c r="I92" s="14">
        <v>50000</v>
      </c>
      <c r="J92" s="4">
        <f>I92*2.87%</f>
        <v>1435</v>
      </c>
      <c r="K92" s="4">
        <v>1854</v>
      </c>
      <c r="L92" s="4">
        <f t="shared" si="1"/>
        <v>1520</v>
      </c>
      <c r="M92" s="4">
        <v>25</v>
      </c>
      <c r="N92" s="4">
        <f>SUM(J92:M92)</f>
        <v>4834</v>
      </c>
      <c r="O92" s="4">
        <f>I92-N92</f>
        <v>45166</v>
      </c>
    </row>
    <row r="93" spans="1:15" ht="15" x14ac:dyDescent="0.25">
      <c r="A93" s="2">
        <f t="shared" si="38"/>
        <v>85</v>
      </c>
      <c r="B93" s="11" t="s">
        <v>249</v>
      </c>
      <c r="C93" s="12" t="s">
        <v>13</v>
      </c>
      <c r="D93" s="13" t="s">
        <v>22</v>
      </c>
      <c r="E93" s="3" t="s">
        <v>24</v>
      </c>
      <c r="F93" s="12" t="s">
        <v>246</v>
      </c>
      <c r="G93" s="58">
        <v>44933</v>
      </c>
      <c r="H93" s="55" t="s">
        <v>394</v>
      </c>
      <c r="I93" s="14">
        <v>45000</v>
      </c>
      <c r="J93" s="4">
        <f t="shared" ref="J93" si="39">I93*2.87%</f>
        <v>1291.5</v>
      </c>
      <c r="K93" s="22">
        <v>1148.33</v>
      </c>
      <c r="L93" s="4">
        <f t="shared" si="1"/>
        <v>1368</v>
      </c>
      <c r="M93" s="4">
        <v>25</v>
      </c>
      <c r="N93" s="4">
        <f>SUM(J93:M93)</f>
        <v>3832.83</v>
      </c>
      <c r="O93" s="4">
        <f>I93-N93</f>
        <v>41167.17</v>
      </c>
    </row>
    <row r="94" spans="1:15" ht="15" x14ac:dyDescent="0.25">
      <c r="A94" s="2">
        <f t="shared" si="38"/>
        <v>86</v>
      </c>
      <c r="B94" s="11" t="s">
        <v>177</v>
      </c>
      <c r="C94" s="12" t="s">
        <v>15</v>
      </c>
      <c r="D94" s="13" t="s">
        <v>22</v>
      </c>
      <c r="E94" s="3" t="s">
        <v>24</v>
      </c>
      <c r="F94" s="12" t="s">
        <v>246</v>
      </c>
      <c r="G94" s="58">
        <v>44933</v>
      </c>
      <c r="H94" s="55" t="s">
        <v>394</v>
      </c>
      <c r="I94" s="14">
        <v>45000</v>
      </c>
      <c r="J94" s="4">
        <f t="shared" si="0"/>
        <v>1291.5</v>
      </c>
      <c r="K94" s="4">
        <v>1148.33</v>
      </c>
      <c r="L94" s="4">
        <f t="shared" si="1"/>
        <v>1368</v>
      </c>
      <c r="M94" s="4">
        <v>25</v>
      </c>
      <c r="N94" s="4">
        <f t="shared" si="24"/>
        <v>3832.83</v>
      </c>
      <c r="O94" s="4">
        <f t="shared" si="3"/>
        <v>41167.17</v>
      </c>
    </row>
    <row r="95" spans="1:15" ht="15" x14ac:dyDescent="0.25">
      <c r="A95" s="2">
        <f t="shared" si="38"/>
        <v>87</v>
      </c>
      <c r="B95" s="11" t="s">
        <v>172</v>
      </c>
      <c r="C95" s="12" t="s">
        <v>15</v>
      </c>
      <c r="D95" s="13" t="s">
        <v>22</v>
      </c>
      <c r="E95" s="3" t="s">
        <v>23</v>
      </c>
      <c r="F95" s="12" t="s">
        <v>246</v>
      </c>
      <c r="G95" s="58">
        <v>44933</v>
      </c>
      <c r="H95" s="55" t="s">
        <v>394</v>
      </c>
      <c r="I95" s="14">
        <v>25000</v>
      </c>
      <c r="J95" s="4">
        <f t="shared" si="0"/>
        <v>717.5</v>
      </c>
      <c r="K95" s="4">
        <v>0</v>
      </c>
      <c r="L95" s="4">
        <f t="shared" si="1"/>
        <v>760</v>
      </c>
      <c r="M95" s="4">
        <v>25</v>
      </c>
      <c r="N95" s="4">
        <f t="shared" si="24"/>
        <v>1502.5</v>
      </c>
      <c r="O95" s="4">
        <f t="shared" si="3"/>
        <v>23497.5</v>
      </c>
    </row>
    <row r="96" spans="1:15" ht="15" x14ac:dyDescent="0.25">
      <c r="A96" s="2">
        <f t="shared" si="38"/>
        <v>88</v>
      </c>
      <c r="B96" s="11" t="s">
        <v>173</v>
      </c>
      <c r="C96" s="12" t="s">
        <v>13</v>
      </c>
      <c r="D96" s="13" t="s">
        <v>22</v>
      </c>
      <c r="E96" s="3" t="s">
        <v>23</v>
      </c>
      <c r="F96" s="12" t="s">
        <v>246</v>
      </c>
      <c r="G96" s="58">
        <v>44933</v>
      </c>
      <c r="H96" s="55" t="s">
        <v>394</v>
      </c>
      <c r="I96" s="14">
        <v>21735</v>
      </c>
      <c r="J96" s="4">
        <f t="shared" si="0"/>
        <v>623.79449999999997</v>
      </c>
      <c r="K96" s="4">
        <v>0</v>
      </c>
      <c r="L96" s="4">
        <f t="shared" si="1"/>
        <v>660.74400000000003</v>
      </c>
      <c r="M96" s="4">
        <v>25</v>
      </c>
      <c r="N96" s="4">
        <v>1309.53</v>
      </c>
      <c r="O96" s="4">
        <f t="shared" si="3"/>
        <v>20425.47</v>
      </c>
    </row>
    <row r="97" spans="1:15" ht="15" x14ac:dyDescent="0.25">
      <c r="A97" s="2">
        <f t="shared" si="38"/>
        <v>89</v>
      </c>
      <c r="B97" s="11" t="s">
        <v>174</v>
      </c>
      <c r="C97" s="12" t="s">
        <v>15</v>
      </c>
      <c r="D97" s="13" t="s">
        <v>22</v>
      </c>
      <c r="E97" s="3" t="s">
        <v>23</v>
      </c>
      <c r="F97" s="12" t="s">
        <v>246</v>
      </c>
      <c r="G97" s="58">
        <v>44933</v>
      </c>
      <c r="H97" s="55" t="s">
        <v>394</v>
      </c>
      <c r="I97" s="14">
        <v>21735</v>
      </c>
      <c r="J97" s="4">
        <f t="shared" si="0"/>
        <v>623.79449999999997</v>
      </c>
      <c r="K97" s="4">
        <v>0</v>
      </c>
      <c r="L97" s="4">
        <f t="shared" si="1"/>
        <v>660.74400000000003</v>
      </c>
      <c r="M97" s="4">
        <v>25</v>
      </c>
      <c r="N97" s="4">
        <f t="shared" ref="N97:N100" si="40">SUM(J97:M97)</f>
        <v>1309.5385000000001</v>
      </c>
      <c r="O97" s="4">
        <f t="shared" si="3"/>
        <v>20425.461500000001</v>
      </c>
    </row>
    <row r="98" spans="1:15" ht="15" x14ac:dyDescent="0.25">
      <c r="A98" s="2">
        <f t="shared" si="38"/>
        <v>90</v>
      </c>
      <c r="B98" s="11" t="s">
        <v>175</v>
      </c>
      <c r="C98" s="12" t="s">
        <v>13</v>
      </c>
      <c r="D98" s="13" t="s">
        <v>22</v>
      </c>
      <c r="E98" s="3" t="s">
        <v>23</v>
      </c>
      <c r="F98" s="12" t="s">
        <v>246</v>
      </c>
      <c r="G98" s="58">
        <v>44933</v>
      </c>
      <c r="H98" s="55" t="s">
        <v>394</v>
      </c>
      <c r="I98" s="14">
        <v>21735</v>
      </c>
      <c r="J98" s="4">
        <f t="shared" si="0"/>
        <v>623.79449999999997</v>
      </c>
      <c r="K98" s="4">
        <v>0</v>
      </c>
      <c r="L98" s="4">
        <f t="shared" si="1"/>
        <v>660.74400000000003</v>
      </c>
      <c r="M98" s="4">
        <v>25</v>
      </c>
      <c r="N98" s="4">
        <f t="shared" si="40"/>
        <v>1309.5385000000001</v>
      </c>
      <c r="O98" s="4">
        <f t="shared" si="3"/>
        <v>20425.461500000001</v>
      </c>
    </row>
    <row r="99" spans="1:15" ht="15" x14ac:dyDescent="0.25">
      <c r="A99" s="2">
        <f t="shared" si="38"/>
        <v>91</v>
      </c>
      <c r="B99" s="11" t="s">
        <v>176</v>
      </c>
      <c r="C99" s="12" t="s">
        <v>15</v>
      </c>
      <c r="D99" s="13" t="s">
        <v>22</v>
      </c>
      <c r="E99" s="3" t="s">
        <v>23</v>
      </c>
      <c r="F99" s="12" t="s">
        <v>246</v>
      </c>
      <c r="G99" s="58">
        <v>44933</v>
      </c>
      <c r="H99" s="55" t="s">
        <v>394</v>
      </c>
      <c r="I99" s="14">
        <v>21735</v>
      </c>
      <c r="J99" s="4">
        <f t="shared" si="0"/>
        <v>623.79449999999997</v>
      </c>
      <c r="K99" s="4">
        <v>0</v>
      </c>
      <c r="L99" s="4">
        <f t="shared" si="1"/>
        <v>660.74400000000003</v>
      </c>
      <c r="M99" s="4">
        <v>25</v>
      </c>
      <c r="N99" s="4">
        <f t="shared" si="40"/>
        <v>1309.5385000000001</v>
      </c>
      <c r="O99" s="4">
        <f t="shared" si="3"/>
        <v>20425.461500000001</v>
      </c>
    </row>
    <row r="100" spans="1:15" ht="15" x14ac:dyDescent="0.25">
      <c r="A100" s="2">
        <f t="shared" si="38"/>
        <v>92</v>
      </c>
      <c r="B100" s="11" t="s">
        <v>270</v>
      </c>
      <c r="C100" s="12" t="s">
        <v>15</v>
      </c>
      <c r="D100" s="13" t="s">
        <v>22</v>
      </c>
      <c r="E100" s="3" t="s">
        <v>23</v>
      </c>
      <c r="F100" s="12" t="s">
        <v>246</v>
      </c>
      <c r="G100" s="58">
        <v>44933</v>
      </c>
      <c r="H100" s="55" t="s">
        <v>394</v>
      </c>
      <c r="I100" s="14">
        <v>21735</v>
      </c>
      <c r="J100" s="4">
        <f t="shared" ref="J100:J102" si="41">I100*2.87%</f>
        <v>623.79449999999997</v>
      </c>
      <c r="K100" s="4">
        <v>0</v>
      </c>
      <c r="L100" s="4">
        <f t="shared" si="1"/>
        <v>660.74400000000003</v>
      </c>
      <c r="M100" s="4">
        <v>25</v>
      </c>
      <c r="N100" s="4">
        <f t="shared" si="40"/>
        <v>1309.5385000000001</v>
      </c>
      <c r="O100" s="4">
        <f t="shared" ref="O100" si="42">I100-N100</f>
        <v>20425.461500000001</v>
      </c>
    </row>
    <row r="101" spans="1:15" ht="15" x14ac:dyDescent="0.25">
      <c r="A101" s="2">
        <f t="shared" si="38"/>
        <v>93</v>
      </c>
      <c r="B101" s="11" t="s">
        <v>308</v>
      </c>
      <c r="C101" s="12" t="s">
        <v>15</v>
      </c>
      <c r="D101" s="13" t="s">
        <v>22</v>
      </c>
      <c r="E101" s="3" t="s">
        <v>23</v>
      </c>
      <c r="F101" s="12" t="s">
        <v>246</v>
      </c>
      <c r="G101" s="58">
        <v>44933</v>
      </c>
      <c r="H101" s="55" t="s">
        <v>394</v>
      </c>
      <c r="I101" s="14">
        <v>27000</v>
      </c>
      <c r="J101" s="4">
        <f t="shared" si="41"/>
        <v>774.9</v>
      </c>
      <c r="K101" s="4">
        <v>0</v>
      </c>
      <c r="L101" s="4">
        <f t="shared" si="1"/>
        <v>820.8</v>
      </c>
      <c r="M101" s="4">
        <v>25</v>
      </c>
      <c r="N101" s="4">
        <f t="shared" ref="N101:N102" si="43">SUM(J101:M101)</f>
        <v>1620.6999999999998</v>
      </c>
      <c r="O101" s="4">
        <f t="shared" ref="O101:O102" si="44">I101-N101</f>
        <v>25379.3</v>
      </c>
    </row>
    <row r="102" spans="1:15" ht="15" x14ac:dyDescent="0.25">
      <c r="A102" s="2">
        <f t="shared" si="38"/>
        <v>94</v>
      </c>
      <c r="B102" s="11" t="s">
        <v>321</v>
      </c>
      <c r="C102" s="12" t="s">
        <v>15</v>
      </c>
      <c r="D102" s="13" t="s">
        <v>22</v>
      </c>
      <c r="E102" s="3" t="s">
        <v>322</v>
      </c>
      <c r="F102" s="12" t="s">
        <v>246</v>
      </c>
      <c r="G102" s="58">
        <v>44928</v>
      </c>
      <c r="H102" s="55" t="s">
        <v>390</v>
      </c>
      <c r="I102" s="14">
        <v>150000</v>
      </c>
      <c r="J102" s="4">
        <f t="shared" si="41"/>
        <v>4305</v>
      </c>
      <c r="K102" s="4">
        <v>23866.62</v>
      </c>
      <c r="L102" s="4">
        <f t="shared" si="1"/>
        <v>4560</v>
      </c>
      <c r="M102" s="4">
        <v>25</v>
      </c>
      <c r="N102" s="4">
        <f t="shared" si="43"/>
        <v>32756.62</v>
      </c>
      <c r="O102" s="4">
        <f t="shared" si="44"/>
        <v>117243.38</v>
      </c>
    </row>
    <row r="103" spans="1:15" ht="15" x14ac:dyDescent="0.25">
      <c r="A103" s="2">
        <f t="shared" si="38"/>
        <v>95</v>
      </c>
      <c r="B103" s="11" t="s">
        <v>325</v>
      </c>
      <c r="C103" s="12" t="s">
        <v>13</v>
      </c>
      <c r="D103" s="13" t="s">
        <v>25</v>
      </c>
      <c r="E103" s="3" t="s">
        <v>326</v>
      </c>
      <c r="F103" s="12" t="s">
        <v>246</v>
      </c>
      <c r="G103" s="58">
        <v>44928</v>
      </c>
      <c r="H103" s="55" t="s">
        <v>390</v>
      </c>
      <c r="I103" s="14">
        <v>105000</v>
      </c>
      <c r="J103" s="4">
        <f>I103*2.87%</f>
        <v>3013.5</v>
      </c>
      <c r="K103" s="4">
        <v>13281.49</v>
      </c>
      <c r="L103" s="4">
        <f>I103*3.04%</f>
        <v>3192</v>
      </c>
      <c r="M103" s="4">
        <v>25</v>
      </c>
      <c r="N103" s="4">
        <f>SUM(J103:M103)</f>
        <v>19511.989999999998</v>
      </c>
      <c r="O103" s="4">
        <f>I103-N103</f>
        <v>85488.010000000009</v>
      </c>
    </row>
    <row r="104" spans="1:15" ht="15" x14ac:dyDescent="0.25">
      <c r="A104" s="2">
        <f t="shared" si="38"/>
        <v>96</v>
      </c>
      <c r="B104" s="11" t="s">
        <v>57</v>
      </c>
      <c r="C104" s="12" t="s">
        <v>15</v>
      </c>
      <c r="D104" s="13" t="s">
        <v>25</v>
      </c>
      <c r="E104" s="3" t="s">
        <v>56</v>
      </c>
      <c r="F104" s="12" t="s">
        <v>246</v>
      </c>
      <c r="G104" s="58">
        <v>44933</v>
      </c>
      <c r="H104" s="55" t="s">
        <v>394</v>
      </c>
      <c r="I104" s="14">
        <v>40000</v>
      </c>
      <c r="J104" s="4">
        <f t="shared" si="0"/>
        <v>1148</v>
      </c>
      <c r="K104" s="4">
        <v>442.65</v>
      </c>
      <c r="L104" s="4">
        <f t="shared" si="1"/>
        <v>1216</v>
      </c>
      <c r="M104" s="22">
        <v>9135.02</v>
      </c>
      <c r="N104" s="4">
        <f t="shared" si="24"/>
        <v>11941.67</v>
      </c>
      <c r="O104" s="4">
        <f t="shared" si="3"/>
        <v>28058.33</v>
      </c>
    </row>
    <row r="105" spans="1:15" ht="15" x14ac:dyDescent="0.25">
      <c r="A105" s="2">
        <f t="shared" si="38"/>
        <v>97</v>
      </c>
      <c r="B105" s="11" t="s">
        <v>178</v>
      </c>
      <c r="C105" s="12" t="s">
        <v>15</v>
      </c>
      <c r="D105" s="13" t="s">
        <v>25</v>
      </c>
      <c r="E105" s="3" t="s">
        <v>24</v>
      </c>
      <c r="F105" s="12" t="s">
        <v>246</v>
      </c>
      <c r="G105" s="58">
        <v>44933</v>
      </c>
      <c r="H105" s="55" t="s">
        <v>394</v>
      </c>
      <c r="I105" s="14">
        <v>45000</v>
      </c>
      <c r="J105" s="4">
        <f t="shared" si="0"/>
        <v>1291.5</v>
      </c>
      <c r="K105" s="4">
        <v>1148.33</v>
      </c>
      <c r="L105" s="4">
        <f t="shared" si="1"/>
        <v>1368</v>
      </c>
      <c r="M105" s="4">
        <v>25</v>
      </c>
      <c r="N105" s="4">
        <f t="shared" ref="N105:N114" si="45">SUM(J105:M105)</f>
        <v>3832.83</v>
      </c>
      <c r="O105" s="4">
        <f t="shared" si="3"/>
        <v>41167.17</v>
      </c>
    </row>
    <row r="106" spans="1:15" ht="15" x14ac:dyDescent="0.25">
      <c r="A106" s="2">
        <f t="shared" si="38"/>
        <v>98</v>
      </c>
      <c r="B106" s="11" t="s">
        <v>180</v>
      </c>
      <c r="C106" s="12" t="s">
        <v>13</v>
      </c>
      <c r="D106" s="13" t="s">
        <v>25</v>
      </c>
      <c r="E106" s="3" t="s">
        <v>181</v>
      </c>
      <c r="F106" s="12" t="s">
        <v>246</v>
      </c>
      <c r="G106" s="58">
        <v>44933</v>
      </c>
      <c r="H106" s="55" t="s">
        <v>394</v>
      </c>
      <c r="I106" s="14">
        <v>90000</v>
      </c>
      <c r="J106" s="4">
        <f t="shared" si="0"/>
        <v>2583</v>
      </c>
      <c r="K106" s="4">
        <v>9753.1200000000008</v>
      </c>
      <c r="L106" s="4">
        <f t="shared" si="1"/>
        <v>2736</v>
      </c>
      <c r="M106" s="4">
        <v>25</v>
      </c>
      <c r="N106" s="4">
        <f t="shared" si="45"/>
        <v>15097.12</v>
      </c>
      <c r="O106" s="4">
        <f t="shared" si="3"/>
        <v>74902.880000000005</v>
      </c>
    </row>
    <row r="107" spans="1:15" s="15" customFormat="1" ht="15" x14ac:dyDescent="0.25">
      <c r="A107" s="2">
        <f t="shared" si="38"/>
        <v>99</v>
      </c>
      <c r="B107" s="11" t="s">
        <v>98</v>
      </c>
      <c r="C107" s="12" t="s">
        <v>15</v>
      </c>
      <c r="D107" s="13" t="s">
        <v>25</v>
      </c>
      <c r="E107" s="3" t="s">
        <v>56</v>
      </c>
      <c r="F107" s="12" t="s">
        <v>246</v>
      </c>
      <c r="G107" s="58">
        <v>44933</v>
      </c>
      <c r="H107" s="55" t="s">
        <v>394</v>
      </c>
      <c r="I107" s="14">
        <v>50000</v>
      </c>
      <c r="J107" s="4">
        <f t="shared" ref="J107:J114" si="46">I107*2.87%</f>
        <v>1435</v>
      </c>
      <c r="K107" s="4">
        <v>1854</v>
      </c>
      <c r="L107" s="4">
        <f t="shared" si="1"/>
        <v>1520</v>
      </c>
      <c r="M107" s="4">
        <v>25</v>
      </c>
      <c r="N107" s="4">
        <f t="shared" si="45"/>
        <v>4834</v>
      </c>
      <c r="O107" s="4">
        <f t="shared" ref="O107:O114" si="47">I107-N107</f>
        <v>45166</v>
      </c>
    </row>
    <row r="108" spans="1:15" s="15" customFormat="1" ht="15" x14ac:dyDescent="0.25">
      <c r="A108" s="2">
        <f t="shared" si="38"/>
        <v>100</v>
      </c>
      <c r="B108" s="11" t="s">
        <v>271</v>
      </c>
      <c r="C108" s="12" t="s">
        <v>15</v>
      </c>
      <c r="D108" s="13" t="s">
        <v>25</v>
      </c>
      <c r="E108" s="3" t="s">
        <v>272</v>
      </c>
      <c r="F108" s="12" t="s">
        <v>246</v>
      </c>
      <c r="G108" s="58">
        <v>44933</v>
      </c>
      <c r="H108" s="55" t="s">
        <v>394</v>
      </c>
      <c r="I108" s="14">
        <v>37000</v>
      </c>
      <c r="J108" s="4">
        <f t="shared" si="46"/>
        <v>1061.9000000000001</v>
      </c>
      <c r="K108" s="4">
        <v>19.25</v>
      </c>
      <c r="L108" s="4">
        <f t="shared" si="1"/>
        <v>1124.8</v>
      </c>
      <c r="M108" s="4">
        <v>25</v>
      </c>
      <c r="N108" s="4">
        <f t="shared" si="45"/>
        <v>2230.9499999999998</v>
      </c>
      <c r="O108" s="4">
        <f t="shared" si="47"/>
        <v>34769.050000000003</v>
      </c>
    </row>
    <row r="109" spans="1:15" ht="15" x14ac:dyDescent="0.25">
      <c r="A109" s="2">
        <f t="shared" si="38"/>
        <v>101</v>
      </c>
      <c r="B109" s="11" t="s">
        <v>140</v>
      </c>
      <c r="C109" s="12" t="s">
        <v>13</v>
      </c>
      <c r="D109" s="13" t="s">
        <v>25</v>
      </c>
      <c r="E109" s="3" t="s">
        <v>272</v>
      </c>
      <c r="F109" s="12" t="s">
        <v>246</v>
      </c>
      <c r="G109" s="58">
        <v>44933</v>
      </c>
      <c r="H109" s="55" t="s">
        <v>394</v>
      </c>
      <c r="I109" s="14">
        <v>31500</v>
      </c>
      <c r="J109" s="4">
        <f t="shared" si="46"/>
        <v>904.05</v>
      </c>
      <c r="K109" s="4">
        <v>0</v>
      </c>
      <c r="L109" s="4">
        <f t="shared" si="1"/>
        <v>957.6</v>
      </c>
      <c r="M109" s="4">
        <v>2025</v>
      </c>
      <c r="N109" s="4">
        <f t="shared" si="45"/>
        <v>3886.65</v>
      </c>
      <c r="O109" s="4">
        <f t="shared" si="47"/>
        <v>27613.35</v>
      </c>
    </row>
    <row r="110" spans="1:15" ht="15" x14ac:dyDescent="0.25">
      <c r="A110" s="2">
        <f t="shared" si="38"/>
        <v>102</v>
      </c>
      <c r="B110" s="11" t="s">
        <v>171</v>
      </c>
      <c r="C110" s="12" t="s">
        <v>15</v>
      </c>
      <c r="D110" s="13" t="s">
        <v>25</v>
      </c>
      <c r="E110" s="3" t="s">
        <v>272</v>
      </c>
      <c r="F110" s="12" t="s">
        <v>246</v>
      </c>
      <c r="G110" s="58">
        <v>44933</v>
      </c>
      <c r="H110" s="55" t="s">
        <v>394</v>
      </c>
      <c r="I110" s="14">
        <v>30000</v>
      </c>
      <c r="J110" s="4">
        <f t="shared" si="46"/>
        <v>861</v>
      </c>
      <c r="K110" s="4">
        <v>0</v>
      </c>
      <c r="L110" s="4">
        <f t="shared" si="1"/>
        <v>912</v>
      </c>
      <c r="M110" s="4">
        <v>25</v>
      </c>
      <c r="N110" s="4">
        <f t="shared" si="45"/>
        <v>1798</v>
      </c>
      <c r="O110" s="4">
        <f t="shared" si="47"/>
        <v>28202</v>
      </c>
    </row>
    <row r="111" spans="1:15" ht="15" x14ac:dyDescent="0.25">
      <c r="A111" s="2">
        <f t="shared" si="38"/>
        <v>103</v>
      </c>
      <c r="B111" s="11" t="s">
        <v>344</v>
      </c>
      <c r="C111" s="12" t="s">
        <v>15</v>
      </c>
      <c r="D111" s="13" t="s">
        <v>25</v>
      </c>
      <c r="E111" s="3" t="s">
        <v>345</v>
      </c>
      <c r="F111" s="12" t="s">
        <v>246</v>
      </c>
      <c r="G111" s="58">
        <v>44929</v>
      </c>
      <c r="H111" s="55" t="s">
        <v>393</v>
      </c>
      <c r="I111" s="14">
        <v>45000</v>
      </c>
      <c r="J111" s="4">
        <f t="shared" si="46"/>
        <v>1291.5</v>
      </c>
      <c r="K111" s="4">
        <v>1148.33</v>
      </c>
      <c r="L111" s="4">
        <f t="shared" si="1"/>
        <v>1368</v>
      </c>
      <c r="M111" s="4">
        <v>25</v>
      </c>
      <c r="N111" s="4">
        <f t="shared" ref="N111:N112" si="48">SUM(J111:M111)</f>
        <v>3832.83</v>
      </c>
      <c r="O111" s="4">
        <f t="shared" ref="O111:O112" si="49">I111-N111</f>
        <v>41167.17</v>
      </c>
    </row>
    <row r="112" spans="1:15" ht="15" x14ac:dyDescent="0.25">
      <c r="A112" s="2">
        <f t="shared" si="38"/>
        <v>104</v>
      </c>
      <c r="B112" s="30" t="s">
        <v>385</v>
      </c>
      <c r="C112" s="12" t="s">
        <v>15</v>
      </c>
      <c r="D112" s="13" t="s">
        <v>25</v>
      </c>
      <c r="E112" s="3" t="s">
        <v>272</v>
      </c>
      <c r="F112" s="12" t="s">
        <v>246</v>
      </c>
      <c r="G112" s="58">
        <v>44933</v>
      </c>
      <c r="H112" s="55" t="s">
        <v>394</v>
      </c>
      <c r="I112" s="14">
        <v>37000</v>
      </c>
      <c r="J112" s="4">
        <f t="shared" si="46"/>
        <v>1061.9000000000001</v>
      </c>
      <c r="K112" s="4">
        <v>19.25</v>
      </c>
      <c r="L112" s="4">
        <f t="shared" si="1"/>
        <v>1124.8</v>
      </c>
      <c r="M112" s="4">
        <v>25</v>
      </c>
      <c r="N112" s="4">
        <f t="shared" si="48"/>
        <v>2230.9499999999998</v>
      </c>
      <c r="O112" s="4">
        <f t="shared" si="49"/>
        <v>34769.050000000003</v>
      </c>
    </row>
    <row r="113" spans="1:15" s="15" customFormat="1" ht="15" x14ac:dyDescent="0.25">
      <c r="A113" s="2">
        <f t="shared" si="38"/>
        <v>105</v>
      </c>
      <c r="B113" s="11" t="s">
        <v>243</v>
      </c>
      <c r="C113" s="12" t="s">
        <v>15</v>
      </c>
      <c r="D113" s="13" t="s">
        <v>26</v>
      </c>
      <c r="E113" s="3" t="s">
        <v>282</v>
      </c>
      <c r="F113" s="12" t="s">
        <v>246</v>
      </c>
      <c r="G113" s="58">
        <v>44933</v>
      </c>
      <c r="H113" s="55" t="s">
        <v>394</v>
      </c>
      <c r="I113" s="14">
        <v>60000</v>
      </c>
      <c r="J113" s="4">
        <f t="shared" si="46"/>
        <v>1722</v>
      </c>
      <c r="K113" s="4">
        <v>3486.68</v>
      </c>
      <c r="L113" s="4">
        <f t="shared" si="1"/>
        <v>1824</v>
      </c>
      <c r="M113" s="4">
        <v>1025</v>
      </c>
      <c r="N113" s="4">
        <f t="shared" si="45"/>
        <v>8057.68</v>
      </c>
      <c r="O113" s="4">
        <f t="shared" si="47"/>
        <v>51942.32</v>
      </c>
    </row>
    <row r="114" spans="1:15" s="15" customFormat="1" ht="15" x14ac:dyDescent="0.25">
      <c r="A114" s="2">
        <f t="shared" si="38"/>
        <v>106</v>
      </c>
      <c r="B114" s="30" t="s">
        <v>287</v>
      </c>
      <c r="C114" s="12" t="s">
        <v>13</v>
      </c>
      <c r="D114" s="13" t="s">
        <v>26</v>
      </c>
      <c r="E114" s="30" t="s">
        <v>288</v>
      </c>
      <c r="F114" s="12" t="s">
        <v>246</v>
      </c>
      <c r="G114" s="58">
        <v>44933</v>
      </c>
      <c r="H114" s="55" t="s">
        <v>394</v>
      </c>
      <c r="I114" s="14">
        <v>45000</v>
      </c>
      <c r="J114" s="4">
        <f t="shared" si="46"/>
        <v>1291.5</v>
      </c>
      <c r="K114" s="4">
        <v>1148.33</v>
      </c>
      <c r="L114" s="4">
        <f t="shared" si="1"/>
        <v>1368</v>
      </c>
      <c r="M114" s="4">
        <v>3330.17</v>
      </c>
      <c r="N114" s="4">
        <f t="shared" si="45"/>
        <v>7138</v>
      </c>
      <c r="O114" s="4">
        <f t="shared" si="47"/>
        <v>37862</v>
      </c>
    </row>
    <row r="115" spans="1:15" s="15" customFormat="1" ht="15" x14ac:dyDescent="0.25">
      <c r="A115" s="2">
        <f t="shared" si="38"/>
        <v>107</v>
      </c>
      <c r="B115" s="11" t="s">
        <v>58</v>
      </c>
      <c r="C115" s="12" t="s">
        <v>13</v>
      </c>
      <c r="D115" s="13" t="s">
        <v>26</v>
      </c>
      <c r="E115" s="3" t="s">
        <v>59</v>
      </c>
      <c r="F115" s="12" t="s">
        <v>246</v>
      </c>
      <c r="G115" s="58">
        <v>44933</v>
      </c>
      <c r="H115" s="55" t="s">
        <v>394</v>
      </c>
      <c r="I115" s="14">
        <v>25000</v>
      </c>
      <c r="J115" s="4">
        <f t="shared" si="0"/>
        <v>717.5</v>
      </c>
      <c r="K115" s="4">
        <v>0</v>
      </c>
      <c r="L115" s="4">
        <f t="shared" si="1"/>
        <v>760</v>
      </c>
      <c r="M115" s="4">
        <v>25</v>
      </c>
      <c r="N115" s="4">
        <f t="shared" ref="N115:N205" si="50">SUM(J115:M115)</f>
        <v>1502.5</v>
      </c>
      <c r="O115" s="4">
        <f t="shared" si="3"/>
        <v>23497.5</v>
      </c>
    </row>
    <row r="116" spans="1:15" s="15" customFormat="1" ht="15" x14ac:dyDescent="0.25">
      <c r="A116" s="2">
        <f t="shared" si="38"/>
        <v>108</v>
      </c>
      <c r="B116" s="11" t="s">
        <v>60</v>
      </c>
      <c r="C116" s="12" t="s">
        <v>13</v>
      </c>
      <c r="D116" s="13" t="s">
        <v>26</v>
      </c>
      <c r="E116" s="3" t="s">
        <v>27</v>
      </c>
      <c r="F116" s="12" t="s">
        <v>246</v>
      </c>
      <c r="G116" s="58">
        <v>44933</v>
      </c>
      <c r="H116" s="55" t="s">
        <v>394</v>
      </c>
      <c r="I116" s="14">
        <v>40000</v>
      </c>
      <c r="J116" s="4">
        <f t="shared" si="0"/>
        <v>1148</v>
      </c>
      <c r="K116" s="4">
        <v>442.65</v>
      </c>
      <c r="L116" s="4">
        <f t="shared" si="1"/>
        <v>1216</v>
      </c>
      <c r="M116" s="4">
        <v>25</v>
      </c>
      <c r="N116" s="4">
        <f t="shared" si="50"/>
        <v>2831.65</v>
      </c>
      <c r="O116" s="4">
        <f t="shared" si="3"/>
        <v>37168.35</v>
      </c>
    </row>
    <row r="117" spans="1:15" s="15" customFormat="1" ht="15" x14ac:dyDescent="0.25">
      <c r="A117" s="2">
        <f t="shared" si="38"/>
        <v>109</v>
      </c>
      <c r="B117" s="11" t="s">
        <v>61</v>
      </c>
      <c r="C117" s="12" t="s">
        <v>13</v>
      </c>
      <c r="D117" s="13" t="s">
        <v>26</v>
      </c>
      <c r="E117" s="3" t="s">
        <v>62</v>
      </c>
      <c r="F117" s="12" t="s">
        <v>246</v>
      </c>
      <c r="G117" s="58">
        <v>44933</v>
      </c>
      <c r="H117" s="55" t="s">
        <v>394</v>
      </c>
      <c r="I117" s="14">
        <v>40000</v>
      </c>
      <c r="J117" s="4">
        <f t="shared" si="0"/>
        <v>1148</v>
      </c>
      <c r="K117" s="4">
        <v>442.65</v>
      </c>
      <c r="L117" s="4">
        <f t="shared" si="1"/>
        <v>1216</v>
      </c>
      <c r="M117" s="4">
        <v>25</v>
      </c>
      <c r="N117" s="4">
        <f t="shared" si="50"/>
        <v>2831.65</v>
      </c>
      <c r="O117" s="4">
        <f t="shared" si="3"/>
        <v>37168.35</v>
      </c>
    </row>
    <row r="118" spans="1:15" s="15" customFormat="1" ht="15" x14ac:dyDescent="0.25">
      <c r="A118" s="2">
        <f t="shared" si="38"/>
        <v>110</v>
      </c>
      <c r="B118" s="11" t="s">
        <v>63</v>
      </c>
      <c r="C118" s="12" t="s">
        <v>13</v>
      </c>
      <c r="D118" s="13" t="s">
        <v>26</v>
      </c>
      <c r="E118" s="3" t="s">
        <v>64</v>
      </c>
      <c r="F118" s="12" t="s">
        <v>246</v>
      </c>
      <c r="G118" s="58">
        <v>44933</v>
      </c>
      <c r="H118" s="55" t="s">
        <v>394</v>
      </c>
      <c r="I118" s="14">
        <v>40000</v>
      </c>
      <c r="J118" s="4">
        <f t="shared" si="0"/>
        <v>1148</v>
      </c>
      <c r="K118" s="4">
        <v>442.65</v>
      </c>
      <c r="L118" s="4">
        <f t="shared" si="1"/>
        <v>1216</v>
      </c>
      <c r="M118" s="4">
        <v>25</v>
      </c>
      <c r="N118" s="4">
        <f t="shared" si="50"/>
        <v>2831.65</v>
      </c>
      <c r="O118" s="4">
        <f t="shared" si="3"/>
        <v>37168.35</v>
      </c>
    </row>
    <row r="119" spans="1:15" s="15" customFormat="1" ht="15" x14ac:dyDescent="0.25">
      <c r="A119" s="2">
        <f t="shared" si="38"/>
        <v>111</v>
      </c>
      <c r="B119" s="11" t="s">
        <v>65</v>
      </c>
      <c r="C119" s="12" t="s">
        <v>13</v>
      </c>
      <c r="D119" s="13" t="s">
        <v>26</v>
      </c>
      <c r="E119" s="3" t="s">
        <v>66</v>
      </c>
      <c r="F119" s="12" t="s">
        <v>246</v>
      </c>
      <c r="G119" s="58">
        <v>44933</v>
      </c>
      <c r="H119" s="55" t="s">
        <v>394</v>
      </c>
      <c r="I119" s="14">
        <v>40000</v>
      </c>
      <c r="J119" s="4">
        <f t="shared" si="0"/>
        <v>1148</v>
      </c>
      <c r="K119" s="4">
        <v>442.65</v>
      </c>
      <c r="L119" s="4">
        <f t="shared" si="1"/>
        <v>1216</v>
      </c>
      <c r="M119" s="4">
        <v>25</v>
      </c>
      <c r="N119" s="4">
        <f t="shared" si="50"/>
        <v>2831.65</v>
      </c>
      <c r="O119" s="4">
        <f t="shared" si="3"/>
        <v>37168.35</v>
      </c>
    </row>
    <row r="120" spans="1:15" s="15" customFormat="1" ht="15" x14ac:dyDescent="0.25">
      <c r="A120" s="2">
        <f t="shared" si="38"/>
        <v>112</v>
      </c>
      <c r="B120" s="11" t="s">
        <v>67</v>
      </c>
      <c r="C120" s="12" t="s">
        <v>13</v>
      </c>
      <c r="D120" s="13" t="s">
        <v>26</v>
      </c>
      <c r="E120" s="3" t="s">
        <v>68</v>
      </c>
      <c r="F120" s="12" t="s">
        <v>246</v>
      </c>
      <c r="G120" s="58">
        <v>44933</v>
      </c>
      <c r="H120" s="55" t="s">
        <v>394</v>
      </c>
      <c r="I120" s="14">
        <v>40000</v>
      </c>
      <c r="J120" s="4">
        <f t="shared" si="0"/>
        <v>1148</v>
      </c>
      <c r="K120" s="4">
        <v>442.65</v>
      </c>
      <c r="L120" s="4">
        <f t="shared" si="1"/>
        <v>1216</v>
      </c>
      <c r="M120" s="4">
        <v>25</v>
      </c>
      <c r="N120" s="4">
        <f t="shared" si="50"/>
        <v>2831.65</v>
      </c>
      <c r="O120" s="4">
        <f t="shared" si="3"/>
        <v>37168.35</v>
      </c>
    </row>
    <row r="121" spans="1:15" s="15" customFormat="1" ht="15" x14ac:dyDescent="0.25">
      <c r="A121" s="2">
        <f t="shared" si="38"/>
        <v>113</v>
      </c>
      <c r="B121" s="11" t="s">
        <v>69</v>
      </c>
      <c r="C121" s="12" t="s">
        <v>13</v>
      </c>
      <c r="D121" s="13" t="s">
        <v>26</v>
      </c>
      <c r="E121" s="3" t="s">
        <v>70</v>
      </c>
      <c r="F121" s="12" t="s">
        <v>246</v>
      </c>
      <c r="G121" s="58">
        <v>44933</v>
      </c>
      <c r="H121" s="55" t="s">
        <v>394</v>
      </c>
      <c r="I121" s="14">
        <v>40000</v>
      </c>
      <c r="J121" s="4">
        <f t="shared" si="0"/>
        <v>1148</v>
      </c>
      <c r="K121" s="4">
        <v>442.65</v>
      </c>
      <c r="L121" s="4">
        <f t="shared" si="1"/>
        <v>1216</v>
      </c>
      <c r="M121" s="4">
        <v>25</v>
      </c>
      <c r="N121" s="4">
        <f t="shared" si="50"/>
        <v>2831.65</v>
      </c>
      <c r="O121" s="4">
        <f t="shared" si="3"/>
        <v>37168.35</v>
      </c>
    </row>
    <row r="122" spans="1:15" s="15" customFormat="1" ht="15" x14ac:dyDescent="0.25">
      <c r="A122" s="2">
        <f t="shared" si="38"/>
        <v>114</v>
      </c>
      <c r="B122" s="11" t="s">
        <v>71</v>
      </c>
      <c r="C122" s="12" t="s">
        <v>13</v>
      </c>
      <c r="D122" s="13" t="s">
        <v>26</v>
      </c>
      <c r="E122" s="3" t="s">
        <v>72</v>
      </c>
      <c r="F122" s="12" t="s">
        <v>246</v>
      </c>
      <c r="G122" s="58">
        <v>44933</v>
      </c>
      <c r="H122" s="55" t="s">
        <v>394</v>
      </c>
      <c r="I122" s="14">
        <v>40000</v>
      </c>
      <c r="J122" s="4">
        <f t="shared" ref="J122:J193" si="51">I122*2.87%</f>
        <v>1148</v>
      </c>
      <c r="K122" s="4">
        <v>442.65</v>
      </c>
      <c r="L122" s="4">
        <f t="shared" ref="L122:L192" si="52">I122*3.04%</f>
        <v>1216</v>
      </c>
      <c r="M122" s="4">
        <v>5025</v>
      </c>
      <c r="N122" s="4">
        <f t="shared" si="50"/>
        <v>7831.65</v>
      </c>
      <c r="O122" s="4">
        <f t="shared" ref="O122:O207" si="53">I122-N122</f>
        <v>32168.35</v>
      </c>
    </row>
    <row r="123" spans="1:15" s="15" customFormat="1" ht="15" x14ac:dyDescent="0.25">
      <c r="A123" s="2">
        <f t="shared" si="38"/>
        <v>115</v>
      </c>
      <c r="B123" s="11" t="s">
        <v>73</v>
      </c>
      <c r="C123" s="12" t="s">
        <v>13</v>
      </c>
      <c r="D123" s="13" t="s">
        <v>26</v>
      </c>
      <c r="E123" s="3" t="s">
        <v>74</v>
      </c>
      <c r="F123" s="12" t="s">
        <v>246</v>
      </c>
      <c r="G123" s="58">
        <v>44933</v>
      </c>
      <c r="H123" s="55" t="s">
        <v>394</v>
      </c>
      <c r="I123" s="14">
        <v>40000</v>
      </c>
      <c r="J123" s="4">
        <f t="shared" si="51"/>
        <v>1148</v>
      </c>
      <c r="K123" s="4">
        <v>442.65</v>
      </c>
      <c r="L123" s="4">
        <f t="shared" si="52"/>
        <v>1216</v>
      </c>
      <c r="M123" s="4">
        <v>25</v>
      </c>
      <c r="N123" s="4">
        <f t="shared" si="50"/>
        <v>2831.65</v>
      </c>
      <c r="O123" s="4">
        <f t="shared" si="53"/>
        <v>37168.35</v>
      </c>
    </row>
    <row r="124" spans="1:15" s="15" customFormat="1" ht="15" x14ac:dyDescent="0.25">
      <c r="A124" s="2">
        <f t="shared" si="38"/>
        <v>116</v>
      </c>
      <c r="B124" s="11" t="s">
        <v>75</v>
      </c>
      <c r="C124" s="12" t="s">
        <v>13</v>
      </c>
      <c r="D124" s="13" t="s">
        <v>26</v>
      </c>
      <c r="E124" s="3" t="s">
        <v>76</v>
      </c>
      <c r="F124" s="12" t="s">
        <v>246</v>
      </c>
      <c r="G124" s="58">
        <v>44933</v>
      </c>
      <c r="H124" s="55" t="s">
        <v>394</v>
      </c>
      <c r="I124" s="14">
        <v>40000</v>
      </c>
      <c r="J124" s="4">
        <f t="shared" si="51"/>
        <v>1148</v>
      </c>
      <c r="K124" s="4">
        <v>442.65</v>
      </c>
      <c r="L124" s="4">
        <f t="shared" si="52"/>
        <v>1216</v>
      </c>
      <c r="M124" s="4">
        <v>25</v>
      </c>
      <c r="N124" s="4">
        <f t="shared" si="50"/>
        <v>2831.65</v>
      </c>
      <c r="O124" s="4">
        <f t="shared" si="53"/>
        <v>37168.35</v>
      </c>
    </row>
    <row r="125" spans="1:15" s="15" customFormat="1" ht="15" x14ac:dyDescent="0.25">
      <c r="A125" s="2">
        <f t="shared" si="38"/>
        <v>117</v>
      </c>
      <c r="B125" s="11" t="s">
        <v>78</v>
      </c>
      <c r="C125" s="12" t="s">
        <v>13</v>
      </c>
      <c r="D125" s="13" t="s">
        <v>26</v>
      </c>
      <c r="E125" s="3" t="s">
        <v>79</v>
      </c>
      <c r="F125" s="12" t="s">
        <v>246</v>
      </c>
      <c r="G125" s="58">
        <v>44933</v>
      </c>
      <c r="H125" s="55" t="s">
        <v>394</v>
      </c>
      <c r="I125" s="14">
        <v>40000</v>
      </c>
      <c r="J125" s="4">
        <f t="shared" si="51"/>
        <v>1148</v>
      </c>
      <c r="K125" s="4">
        <v>442.65</v>
      </c>
      <c r="L125" s="4">
        <f t="shared" si="52"/>
        <v>1216</v>
      </c>
      <c r="M125" s="4">
        <v>25</v>
      </c>
      <c r="N125" s="4">
        <f t="shared" si="50"/>
        <v>2831.65</v>
      </c>
      <c r="O125" s="4">
        <f t="shared" si="53"/>
        <v>37168.35</v>
      </c>
    </row>
    <row r="126" spans="1:15" s="15" customFormat="1" ht="15" x14ac:dyDescent="0.25">
      <c r="A126" s="2">
        <f t="shared" si="38"/>
        <v>118</v>
      </c>
      <c r="B126" s="30" t="s">
        <v>296</v>
      </c>
      <c r="C126" s="12" t="s">
        <v>13</v>
      </c>
      <c r="D126" s="13" t="s">
        <v>26</v>
      </c>
      <c r="E126" s="3" t="s">
        <v>27</v>
      </c>
      <c r="F126" s="12" t="s">
        <v>246</v>
      </c>
      <c r="G126" s="58">
        <v>44933</v>
      </c>
      <c r="H126" s="55" t="s">
        <v>394</v>
      </c>
      <c r="I126" s="14">
        <v>40000</v>
      </c>
      <c r="J126" s="4">
        <f t="shared" ref="J126" si="54">I126*2.87%</f>
        <v>1148</v>
      </c>
      <c r="K126" s="4">
        <v>442.65</v>
      </c>
      <c r="L126" s="4">
        <f t="shared" si="52"/>
        <v>1216</v>
      </c>
      <c r="M126" s="4">
        <v>25</v>
      </c>
      <c r="N126" s="4">
        <f t="shared" ref="N126" si="55">SUM(J126:M126)</f>
        <v>2831.65</v>
      </c>
      <c r="O126" s="4">
        <f t="shared" ref="O126" si="56">I126-N126</f>
        <v>37168.35</v>
      </c>
    </row>
    <row r="127" spans="1:15" s="15" customFormat="1" ht="15" x14ac:dyDescent="0.25">
      <c r="A127" s="2">
        <f t="shared" si="38"/>
        <v>119</v>
      </c>
      <c r="B127" s="11" t="s">
        <v>80</v>
      </c>
      <c r="C127" s="12" t="s">
        <v>13</v>
      </c>
      <c r="D127" s="13" t="s">
        <v>26</v>
      </c>
      <c r="E127" s="3" t="s">
        <v>81</v>
      </c>
      <c r="F127" s="12" t="s">
        <v>246</v>
      </c>
      <c r="G127" s="58">
        <v>44933</v>
      </c>
      <c r="H127" s="55" t="s">
        <v>394</v>
      </c>
      <c r="I127" s="14">
        <v>40000</v>
      </c>
      <c r="J127" s="4">
        <f t="shared" si="51"/>
        <v>1148</v>
      </c>
      <c r="K127" s="4">
        <v>442.65</v>
      </c>
      <c r="L127" s="4">
        <f t="shared" si="52"/>
        <v>1216</v>
      </c>
      <c r="M127" s="4">
        <v>25</v>
      </c>
      <c r="N127" s="4">
        <f t="shared" si="50"/>
        <v>2831.65</v>
      </c>
      <c r="O127" s="4">
        <f t="shared" si="53"/>
        <v>37168.35</v>
      </c>
    </row>
    <row r="128" spans="1:15" s="15" customFormat="1" ht="15" x14ac:dyDescent="0.25">
      <c r="A128" s="2">
        <f t="shared" si="38"/>
        <v>120</v>
      </c>
      <c r="B128" s="11" t="s">
        <v>82</v>
      </c>
      <c r="C128" s="12" t="s">
        <v>15</v>
      </c>
      <c r="D128" s="13" t="s">
        <v>26</v>
      </c>
      <c r="E128" s="3" t="s">
        <v>83</v>
      </c>
      <c r="F128" s="12" t="s">
        <v>246</v>
      </c>
      <c r="G128" s="58">
        <v>44933</v>
      </c>
      <c r="H128" s="55" t="s">
        <v>394</v>
      </c>
      <c r="I128" s="14">
        <v>40000</v>
      </c>
      <c r="J128" s="4">
        <f t="shared" si="51"/>
        <v>1148</v>
      </c>
      <c r="K128" s="4">
        <v>442.65</v>
      </c>
      <c r="L128" s="4">
        <f t="shared" si="52"/>
        <v>1216</v>
      </c>
      <c r="M128" s="4">
        <v>25</v>
      </c>
      <c r="N128" s="4">
        <f t="shared" si="50"/>
        <v>2831.65</v>
      </c>
      <c r="O128" s="4">
        <f t="shared" si="53"/>
        <v>37168.35</v>
      </c>
    </row>
    <row r="129" spans="1:15" s="15" customFormat="1" ht="15" x14ac:dyDescent="0.25">
      <c r="A129" s="2">
        <f t="shared" si="38"/>
        <v>121</v>
      </c>
      <c r="B129" s="11" t="s">
        <v>84</v>
      </c>
      <c r="C129" s="12" t="s">
        <v>15</v>
      </c>
      <c r="D129" s="13" t="s">
        <v>26</v>
      </c>
      <c r="E129" s="3" t="s">
        <v>85</v>
      </c>
      <c r="F129" s="12" t="s">
        <v>246</v>
      </c>
      <c r="G129" s="58">
        <v>44933</v>
      </c>
      <c r="H129" s="55" t="s">
        <v>394</v>
      </c>
      <c r="I129" s="14">
        <v>40000</v>
      </c>
      <c r="J129" s="4">
        <f t="shared" si="51"/>
        <v>1148</v>
      </c>
      <c r="K129" s="4">
        <v>442.65</v>
      </c>
      <c r="L129" s="4">
        <f t="shared" si="52"/>
        <v>1216</v>
      </c>
      <c r="M129" s="4">
        <v>9570.7000000000007</v>
      </c>
      <c r="N129" s="4">
        <f t="shared" si="50"/>
        <v>12377.35</v>
      </c>
      <c r="O129" s="4">
        <f t="shared" si="53"/>
        <v>27622.65</v>
      </c>
    </row>
    <row r="130" spans="1:15" s="15" customFormat="1" ht="15" x14ac:dyDescent="0.25">
      <c r="A130" s="2">
        <f t="shared" si="38"/>
        <v>122</v>
      </c>
      <c r="B130" s="11" t="s">
        <v>86</v>
      </c>
      <c r="C130" s="12" t="s">
        <v>15</v>
      </c>
      <c r="D130" s="13" t="s">
        <v>26</v>
      </c>
      <c r="E130" s="3" t="s">
        <v>87</v>
      </c>
      <c r="F130" s="12" t="s">
        <v>246</v>
      </c>
      <c r="G130" s="58">
        <v>44933</v>
      </c>
      <c r="H130" s="55" t="s">
        <v>394</v>
      </c>
      <c r="I130" s="14">
        <v>30000</v>
      </c>
      <c r="J130" s="4">
        <f t="shared" si="51"/>
        <v>861</v>
      </c>
      <c r="K130" s="4">
        <v>0</v>
      </c>
      <c r="L130" s="4">
        <f t="shared" si="52"/>
        <v>912</v>
      </c>
      <c r="M130" s="4">
        <v>2025</v>
      </c>
      <c r="N130" s="4">
        <f t="shared" si="50"/>
        <v>3798</v>
      </c>
      <c r="O130" s="4">
        <f t="shared" si="53"/>
        <v>26202</v>
      </c>
    </row>
    <row r="131" spans="1:15" s="15" customFormat="1" ht="15" x14ac:dyDescent="0.25">
      <c r="A131" s="2">
        <f t="shared" si="38"/>
        <v>123</v>
      </c>
      <c r="B131" s="11" t="s">
        <v>88</v>
      </c>
      <c r="C131" s="12" t="s">
        <v>13</v>
      </c>
      <c r="D131" s="13" t="s">
        <v>26</v>
      </c>
      <c r="E131" s="3" t="s">
        <v>89</v>
      </c>
      <c r="F131" s="12" t="s">
        <v>246</v>
      </c>
      <c r="G131" s="58">
        <v>44933</v>
      </c>
      <c r="H131" s="55" t="s">
        <v>394</v>
      </c>
      <c r="I131" s="14">
        <v>30000</v>
      </c>
      <c r="J131" s="4">
        <f t="shared" si="51"/>
        <v>861</v>
      </c>
      <c r="K131" s="4">
        <v>0</v>
      </c>
      <c r="L131" s="4">
        <f t="shared" si="52"/>
        <v>912</v>
      </c>
      <c r="M131" s="4">
        <v>1602.45</v>
      </c>
      <c r="N131" s="4">
        <f t="shared" si="50"/>
        <v>3375.45</v>
      </c>
      <c r="O131" s="4">
        <f t="shared" si="53"/>
        <v>26624.55</v>
      </c>
    </row>
    <row r="132" spans="1:15" s="15" customFormat="1" ht="15" x14ac:dyDescent="0.25">
      <c r="A132" s="2">
        <f t="shared" si="38"/>
        <v>124</v>
      </c>
      <c r="B132" s="11" t="s">
        <v>90</v>
      </c>
      <c r="C132" s="12" t="s">
        <v>15</v>
      </c>
      <c r="D132" s="13" t="s">
        <v>26</v>
      </c>
      <c r="E132" s="3" t="s">
        <v>91</v>
      </c>
      <c r="F132" s="12" t="s">
        <v>246</v>
      </c>
      <c r="G132" s="58">
        <v>44933</v>
      </c>
      <c r="H132" s="55" t="s">
        <v>394</v>
      </c>
      <c r="I132" s="14">
        <v>30000</v>
      </c>
      <c r="J132" s="4">
        <f t="shared" si="51"/>
        <v>861</v>
      </c>
      <c r="K132" s="4">
        <v>0</v>
      </c>
      <c r="L132" s="4">
        <f t="shared" si="52"/>
        <v>912</v>
      </c>
      <c r="M132" s="4">
        <v>25</v>
      </c>
      <c r="N132" s="4">
        <f t="shared" si="50"/>
        <v>1798</v>
      </c>
      <c r="O132" s="4">
        <f t="shared" si="53"/>
        <v>28202</v>
      </c>
    </row>
    <row r="133" spans="1:15" s="15" customFormat="1" ht="15" x14ac:dyDescent="0.25">
      <c r="A133" s="2">
        <f t="shared" si="38"/>
        <v>125</v>
      </c>
      <c r="B133" s="11" t="s">
        <v>92</v>
      </c>
      <c r="C133" s="12" t="s">
        <v>15</v>
      </c>
      <c r="D133" s="13" t="s">
        <v>26</v>
      </c>
      <c r="E133" s="3" t="s">
        <v>93</v>
      </c>
      <c r="F133" s="12" t="s">
        <v>246</v>
      </c>
      <c r="G133" s="58">
        <v>44933</v>
      </c>
      <c r="H133" s="55" t="s">
        <v>394</v>
      </c>
      <c r="I133" s="14">
        <v>40000</v>
      </c>
      <c r="J133" s="4">
        <f t="shared" si="51"/>
        <v>1148</v>
      </c>
      <c r="K133" s="4">
        <v>442.65</v>
      </c>
      <c r="L133" s="4">
        <f t="shared" si="52"/>
        <v>1216</v>
      </c>
      <c r="M133" s="4">
        <v>25</v>
      </c>
      <c r="N133" s="4">
        <f t="shared" si="50"/>
        <v>2831.65</v>
      </c>
      <c r="O133" s="4">
        <f t="shared" si="53"/>
        <v>37168.35</v>
      </c>
    </row>
    <row r="134" spans="1:15" s="15" customFormat="1" ht="15" x14ac:dyDescent="0.25">
      <c r="A134" s="2">
        <f t="shared" si="38"/>
        <v>126</v>
      </c>
      <c r="B134" s="11" t="s">
        <v>94</v>
      </c>
      <c r="C134" s="12" t="s">
        <v>13</v>
      </c>
      <c r="D134" s="13" t="s">
        <v>26</v>
      </c>
      <c r="E134" s="3" t="s">
        <v>95</v>
      </c>
      <c r="F134" s="12" t="s">
        <v>246</v>
      </c>
      <c r="G134" s="58">
        <v>44933</v>
      </c>
      <c r="H134" s="55" t="s">
        <v>394</v>
      </c>
      <c r="I134" s="14">
        <v>40000</v>
      </c>
      <c r="J134" s="4">
        <f t="shared" si="51"/>
        <v>1148</v>
      </c>
      <c r="K134" s="4">
        <v>442.65</v>
      </c>
      <c r="L134" s="4">
        <f t="shared" si="52"/>
        <v>1216</v>
      </c>
      <c r="M134" s="4">
        <v>25</v>
      </c>
      <c r="N134" s="4">
        <f t="shared" si="50"/>
        <v>2831.65</v>
      </c>
      <c r="O134" s="4">
        <f t="shared" si="53"/>
        <v>37168.35</v>
      </c>
    </row>
    <row r="135" spans="1:15" s="15" customFormat="1" ht="15" x14ac:dyDescent="0.25">
      <c r="A135" s="2">
        <f t="shared" si="38"/>
        <v>127</v>
      </c>
      <c r="B135" s="11" t="s">
        <v>96</v>
      </c>
      <c r="C135" s="12" t="s">
        <v>15</v>
      </c>
      <c r="D135" s="13" t="s">
        <v>26</v>
      </c>
      <c r="E135" s="3" t="s">
        <v>97</v>
      </c>
      <c r="F135" s="12" t="s">
        <v>246</v>
      </c>
      <c r="G135" s="58">
        <v>44933</v>
      </c>
      <c r="H135" s="55" t="s">
        <v>394</v>
      </c>
      <c r="I135" s="14">
        <v>30000</v>
      </c>
      <c r="J135" s="4">
        <f t="shared" si="51"/>
        <v>861</v>
      </c>
      <c r="K135" s="4">
        <v>0</v>
      </c>
      <c r="L135" s="4">
        <f t="shared" si="52"/>
        <v>912</v>
      </c>
      <c r="M135" s="4">
        <v>1602.45</v>
      </c>
      <c r="N135" s="4">
        <f t="shared" si="50"/>
        <v>3375.45</v>
      </c>
      <c r="O135" s="4">
        <f t="shared" si="53"/>
        <v>26624.55</v>
      </c>
    </row>
    <row r="136" spans="1:15" s="15" customFormat="1" ht="15" x14ac:dyDescent="0.25">
      <c r="A136" s="2">
        <f t="shared" si="38"/>
        <v>128</v>
      </c>
      <c r="B136" s="11" t="s">
        <v>100</v>
      </c>
      <c r="C136" s="12" t="s">
        <v>13</v>
      </c>
      <c r="D136" s="13" t="s">
        <v>26</v>
      </c>
      <c r="E136" s="3" t="s">
        <v>99</v>
      </c>
      <c r="F136" s="12" t="s">
        <v>246</v>
      </c>
      <c r="G136" s="58">
        <v>44933</v>
      </c>
      <c r="H136" s="55" t="s">
        <v>394</v>
      </c>
      <c r="I136" s="14">
        <v>30000</v>
      </c>
      <c r="J136" s="4">
        <f t="shared" si="51"/>
        <v>861</v>
      </c>
      <c r="K136" s="4">
        <v>0</v>
      </c>
      <c r="L136" s="4">
        <f t="shared" si="52"/>
        <v>912</v>
      </c>
      <c r="M136" s="4">
        <v>25</v>
      </c>
      <c r="N136" s="4">
        <f t="shared" si="50"/>
        <v>1798</v>
      </c>
      <c r="O136" s="4">
        <f t="shared" si="53"/>
        <v>28202</v>
      </c>
    </row>
    <row r="137" spans="1:15" s="15" customFormat="1" ht="15" x14ac:dyDescent="0.25">
      <c r="A137" s="2">
        <f t="shared" si="38"/>
        <v>129</v>
      </c>
      <c r="B137" s="11" t="s">
        <v>101</v>
      </c>
      <c r="C137" s="12" t="s">
        <v>15</v>
      </c>
      <c r="D137" s="13" t="s">
        <v>26</v>
      </c>
      <c r="E137" s="3" t="s">
        <v>102</v>
      </c>
      <c r="F137" s="12" t="s">
        <v>246</v>
      </c>
      <c r="G137" s="58">
        <v>44933</v>
      </c>
      <c r="H137" s="55" t="s">
        <v>394</v>
      </c>
      <c r="I137" s="14">
        <v>40000</v>
      </c>
      <c r="J137" s="4">
        <f t="shared" si="51"/>
        <v>1148</v>
      </c>
      <c r="K137" s="4">
        <v>442.65</v>
      </c>
      <c r="L137" s="4">
        <f t="shared" si="52"/>
        <v>1216</v>
      </c>
      <c r="M137" s="4">
        <v>25</v>
      </c>
      <c r="N137" s="4">
        <f t="shared" si="50"/>
        <v>2831.65</v>
      </c>
      <c r="O137" s="4">
        <f t="shared" si="53"/>
        <v>37168.35</v>
      </c>
    </row>
    <row r="138" spans="1:15" s="15" customFormat="1" ht="15" x14ac:dyDescent="0.25">
      <c r="A138" s="2">
        <f t="shared" si="38"/>
        <v>130</v>
      </c>
      <c r="B138" s="11" t="s">
        <v>103</v>
      </c>
      <c r="C138" s="12" t="s">
        <v>13</v>
      </c>
      <c r="D138" s="13" t="s">
        <v>26</v>
      </c>
      <c r="E138" s="3" t="s">
        <v>104</v>
      </c>
      <c r="F138" s="12" t="s">
        <v>246</v>
      </c>
      <c r="G138" s="58">
        <v>44933</v>
      </c>
      <c r="H138" s="55" t="s">
        <v>394</v>
      </c>
      <c r="I138" s="14">
        <v>40000</v>
      </c>
      <c r="J138" s="4">
        <f t="shared" si="51"/>
        <v>1148</v>
      </c>
      <c r="K138" s="4">
        <v>442.65</v>
      </c>
      <c r="L138" s="4">
        <f t="shared" si="52"/>
        <v>1216</v>
      </c>
      <c r="M138" s="4">
        <v>25</v>
      </c>
      <c r="N138" s="4">
        <f t="shared" si="50"/>
        <v>2831.65</v>
      </c>
      <c r="O138" s="4">
        <f t="shared" si="53"/>
        <v>37168.35</v>
      </c>
    </row>
    <row r="139" spans="1:15" s="15" customFormat="1" ht="15" x14ac:dyDescent="0.25">
      <c r="A139" s="2">
        <f t="shared" si="38"/>
        <v>131</v>
      </c>
      <c r="B139" s="11" t="s">
        <v>105</v>
      </c>
      <c r="C139" s="12" t="s">
        <v>13</v>
      </c>
      <c r="D139" s="13" t="s">
        <v>26</v>
      </c>
      <c r="E139" s="3" t="s">
        <v>106</v>
      </c>
      <c r="F139" s="12" t="s">
        <v>246</v>
      </c>
      <c r="G139" s="58">
        <v>44933</v>
      </c>
      <c r="H139" s="55" t="s">
        <v>394</v>
      </c>
      <c r="I139" s="14">
        <v>40000</v>
      </c>
      <c r="J139" s="4">
        <f t="shared" si="51"/>
        <v>1148</v>
      </c>
      <c r="K139" s="4">
        <v>206.03</v>
      </c>
      <c r="L139" s="4">
        <f t="shared" si="52"/>
        <v>1216</v>
      </c>
      <c r="M139" s="4">
        <v>1602.45</v>
      </c>
      <c r="N139" s="4">
        <f t="shared" si="50"/>
        <v>4172.4799999999996</v>
      </c>
      <c r="O139" s="4">
        <f t="shared" si="53"/>
        <v>35827.520000000004</v>
      </c>
    </row>
    <row r="140" spans="1:15" s="15" customFormat="1" ht="15" x14ac:dyDescent="0.25">
      <c r="A140" s="2">
        <f t="shared" si="38"/>
        <v>132</v>
      </c>
      <c r="B140" s="11" t="s">
        <v>107</v>
      </c>
      <c r="C140" s="12" t="s">
        <v>15</v>
      </c>
      <c r="D140" s="13" t="s">
        <v>26</v>
      </c>
      <c r="E140" s="3" t="s">
        <v>108</v>
      </c>
      <c r="F140" s="12" t="s">
        <v>246</v>
      </c>
      <c r="G140" s="58">
        <v>44933</v>
      </c>
      <c r="H140" s="55" t="s">
        <v>394</v>
      </c>
      <c r="I140" s="14">
        <v>40000</v>
      </c>
      <c r="J140" s="4">
        <f t="shared" si="51"/>
        <v>1148</v>
      </c>
      <c r="K140" s="4">
        <v>442.65</v>
      </c>
      <c r="L140" s="4">
        <f t="shared" si="52"/>
        <v>1216</v>
      </c>
      <c r="M140" s="4">
        <v>25</v>
      </c>
      <c r="N140" s="4">
        <f t="shared" si="50"/>
        <v>2831.65</v>
      </c>
      <c r="O140" s="4">
        <f t="shared" si="53"/>
        <v>37168.35</v>
      </c>
    </row>
    <row r="141" spans="1:15" s="15" customFormat="1" ht="15" x14ac:dyDescent="0.25">
      <c r="A141" s="2">
        <f t="shared" si="38"/>
        <v>133</v>
      </c>
      <c r="B141" s="11" t="s">
        <v>109</v>
      </c>
      <c r="C141" s="12" t="s">
        <v>15</v>
      </c>
      <c r="D141" s="13" t="s">
        <v>26</v>
      </c>
      <c r="E141" s="3" t="s">
        <v>110</v>
      </c>
      <c r="F141" s="12" t="s">
        <v>246</v>
      </c>
      <c r="G141" s="58">
        <v>44933</v>
      </c>
      <c r="H141" s="55" t="s">
        <v>394</v>
      </c>
      <c r="I141" s="14">
        <v>30000</v>
      </c>
      <c r="J141" s="4">
        <f t="shared" si="51"/>
        <v>861</v>
      </c>
      <c r="K141" s="4">
        <v>0</v>
      </c>
      <c r="L141" s="4">
        <f t="shared" si="52"/>
        <v>912</v>
      </c>
      <c r="M141" s="22">
        <v>9649.4500000000007</v>
      </c>
      <c r="N141" s="4">
        <f t="shared" si="50"/>
        <v>11422.45</v>
      </c>
      <c r="O141" s="4">
        <f t="shared" si="53"/>
        <v>18577.55</v>
      </c>
    </row>
    <row r="142" spans="1:15" s="15" customFormat="1" ht="15" x14ac:dyDescent="0.25">
      <c r="A142" s="2">
        <f t="shared" si="38"/>
        <v>134</v>
      </c>
      <c r="B142" s="11" t="s">
        <v>111</v>
      </c>
      <c r="C142" s="12" t="s">
        <v>13</v>
      </c>
      <c r="D142" s="13" t="s">
        <v>26</v>
      </c>
      <c r="E142" s="3" t="s">
        <v>112</v>
      </c>
      <c r="F142" s="12" t="s">
        <v>246</v>
      </c>
      <c r="G142" s="58">
        <v>44933</v>
      </c>
      <c r="H142" s="55" t="s">
        <v>394</v>
      </c>
      <c r="I142" s="14">
        <v>30000</v>
      </c>
      <c r="J142" s="4">
        <f t="shared" si="51"/>
        <v>861</v>
      </c>
      <c r="K142" s="4">
        <v>0</v>
      </c>
      <c r="L142" s="4">
        <f t="shared" si="52"/>
        <v>912</v>
      </c>
      <c r="M142" s="4">
        <v>1602.45</v>
      </c>
      <c r="N142" s="4">
        <f t="shared" si="50"/>
        <v>3375.45</v>
      </c>
      <c r="O142" s="4">
        <f t="shared" si="53"/>
        <v>26624.55</v>
      </c>
    </row>
    <row r="143" spans="1:15" s="15" customFormat="1" ht="15" x14ac:dyDescent="0.25">
      <c r="A143" s="2">
        <f t="shared" si="38"/>
        <v>135</v>
      </c>
      <c r="B143" s="11" t="s">
        <v>113</v>
      </c>
      <c r="C143" s="12" t="s">
        <v>13</v>
      </c>
      <c r="D143" s="13" t="s">
        <v>26</v>
      </c>
      <c r="E143" s="3" t="s">
        <v>114</v>
      </c>
      <c r="F143" s="12" t="s">
        <v>246</v>
      </c>
      <c r="G143" s="58">
        <v>44933</v>
      </c>
      <c r="H143" s="55" t="s">
        <v>394</v>
      </c>
      <c r="I143" s="14">
        <v>30000</v>
      </c>
      <c r="J143" s="4">
        <f t="shared" si="51"/>
        <v>861</v>
      </c>
      <c r="K143" s="4">
        <v>0</v>
      </c>
      <c r="L143" s="4">
        <f t="shared" si="52"/>
        <v>912</v>
      </c>
      <c r="M143" s="4">
        <v>25</v>
      </c>
      <c r="N143" s="4">
        <f t="shared" si="50"/>
        <v>1798</v>
      </c>
      <c r="O143" s="4">
        <f t="shared" si="53"/>
        <v>28202</v>
      </c>
    </row>
    <row r="144" spans="1:15" s="15" customFormat="1" ht="15" x14ac:dyDescent="0.25">
      <c r="A144" s="2">
        <f t="shared" si="38"/>
        <v>136</v>
      </c>
      <c r="B144" s="11" t="s">
        <v>115</v>
      </c>
      <c r="C144" s="12" t="s">
        <v>13</v>
      </c>
      <c r="D144" s="13" t="s">
        <v>26</v>
      </c>
      <c r="E144" s="3" t="s">
        <v>116</v>
      </c>
      <c r="F144" s="12" t="s">
        <v>246</v>
      </c>
      <c r="G144" s="58">
        <v>44933</v>
      </c>
      <c r="H144" s="55" t="s">
        <v>394</v>
      </c>
      <c r="I144" s="14">
        <v>40000</v>
      </c>
      <c r="J144" s="4">
        <f t="shared" si="51"/>
        <v>1148</v>
      </c>
      <c r="K144" s="4">
        <v>442.65</v>
      </c>
      <c r="L144" s="4">
        <f t="shared" si="52"/>
        <v>1216</v>
      </c>
      <c r="M144" s="4">
        <v>25</v>
      </c>
      <c r="N144" s="4">
        <f t="shared" si="50"/>
        <v>2831.65</v>
      </c>
      <c r="O144" s="4">
        <f t="shared" si="53"/>
        <v>37168.35</v>
      </c>
    </row>
    <row r="145" spans="1:15" s="15" customFormat="1" ht="15" x14ac:dyDescent="0.25">
      <c r="A145" s="2">
        <f t="shared" si="38"/>
        <v>137</v>
      </c>
      <c r="B145" s="11" t="s">
        <v>117</v>
      </c>
      <c r="C145" s="12" t="s">
        <v>13</v>
      </c>
      <c r="D145" s="13" t="s">
        <v>26</v>
      </c>
      <c r="E145" s="3" t="s">
        <v>118</v>
      </c>
      <c r="F145" s="12" t="s">
        <v>246</v>
      </c>
      <c r="G145" s="58">
        <v>44933</v>
      </c>
      <c r="H145" s="55" t="s">
        <v>394</v>
      </c>
      <c r="I145" s="14">
        <v>30000</v>
      </c>
      <c r="J145" s="4">
        <f t="shared" si="51"/>
        <v>861</v>
      </c>
      <c r="K145" s="4">
        <v>0</v>
      </c>
      <c r="L145" s="4">
        <f t="shared" si="52"/>
        <v>912</v>
      </c>
      <c r="M145" s="4">
        <v>25</v>
      </c>
      <c r="N145" s="4">
        <f t="shared" si="50"/>
        <v>1798</v>
      </c>
      <c r="O145" s="4">
        <f t="shared" si="53"/>
        <v>28202</v>
      </c>
    </row>
    <row r="146" spans="1:15" s="15" customFormat="1" ht="15" x14ac:dyDescent="0.25">
      <c r="A146" s="2">
        <f t="shared" si="38"/>
        <v>138</v>
      </c>
      <c r="B146" s="11" t="s">
        <v>186</v>
      </c>
      <c r="C146" s="12" t="s">
        <v>13</v>
      </c>
      <c r="D146" s="13" t="s">
        <v>26</v>
      </c>
      <c r="E146" s="3" t="s">
        <v>214</v>
      </c>
      <c r="F146" s="12" t="s">
        <v>246</v>
      </c>
      <c r="G146" s="58">
        <v>44933</v>
      </c>
      <c r="H146" s="55" t="s">
        <v>394</v>
      </c>
      <c r="I146" s="14">
        <v>40000</v>
      </c>
      <c r="J146" s="4">
        <f t="shared" si="51"/>
        <v>1148</v>
      </c>
      <c r="K146" s="4">
        <v>442.65</v>
      </c>
      <c r="L146" s="4">
        <f t="shared" si="52"/>
        <v>1216</v>
      </c>
      <c r="M146" s="4">
        <v>25</v>
      </c>
      <c r="N146" s="4">
        <f t="shared" si="50"/>
        <v>2831.65</v>
      </c>
      <c r="O146" s="4">
        <f t="shared" si="53"/>
        <v>37168.35</v>
      </c>
    </row>
    <row r="147" spans="1:15" s="15" customFormat="1" ht="15" x14ac:dyDescent="0.25">
      <c r="A147" s="2">
        <f t="shared" si="38"/>
        <v>139</v>
      </c>
      <c r="B147" s="11" t="s">
        <v>197</v>
      </c>
      <c r="C147" s="12" t="s">
        <v>13</v>
      </c>
      <c r="D147" s="13" t="s">
        <v>26</v>
      </c>
      <c r="E147" s="3" t="s">
        <v>225</v>
      </c>
      <c r="F147" s="12" t="s">
        <v>246</v>
      </c>
      <c r="G147" s="58">
        <v>44933</v>
      </c>
      <c r="H147" s="55" t="s">
        <v>394</v>
      </c>
      <c r="I147" s="14">
        <v>30000</v>
      </c>
      <c r="J147" s="4">
        <f t="shared" si="51"/>
        <v>861</v>
      </c>
      <c r="K147" s="4">
        <v>0</v>
      </c>
      <c r="L147" s="4">
        <f t="shared" si="52"/>
        <v>912</v>
      </c>
      <c r="M147" s="4">
        <v>25</v>
      </c>
      <c r="N147" s="4">
        <f t="shared" ref="N147:N163" si="57">SUM(J147:M147)</f>
        <v>1798</v>
      </c>
      <c r="O147" s="4">
        <f t="shared" si="53"/>
        <v>28202</v>
      </c>
    </row>
    <row r="148" spans="1:15" s="15" customFormat="1" ht="15" x14ac:dyDescent="0.25">
      <c r="A148" s="2">
        <f t="shared" si="38"/>
        <v>140</v>
      </c>
      <c r="B148" s="11" t="s">
        <v>198</v>
      </c>
      <c r="C148" s="12" t="s">
        <v>13</v>
      </c>
      <c r="D148" s="13" t="s">
        <v>26</v>
      </c>
      <c r="E148" s="3" t="s">
        <v>226</v>
      </c>
      <c r="F148" s="12" t="s">
        <v>246</v>
      </c>
      <c r="G148" s="58">
        <v>44933</v>
      </c>
      <c r="H148" s="55" t="s">
        <v>394</v>
      </c>
      <c r="I148" s="14">
        <v>30000</v>
      </c>
      <c r="J148" s="4">
        <f t="shared" si="51"/>
        <v>861</v>
      </c>
      <c r="K148" s="4">
        <v>0</v>
      </c>
      <c r="L148" s="4">
        <f t="shared" si="52"/>
        <v>912</v>
      </c>
      <c r="M148" s="4">
        <v>25</v>
      </c>
      <c r="N148" s="4">
        <f t="shared" si="57"/>
        <v>1798</v>
      </c>
      <c r="O148" s="4">
        <f t="shared" si="53"/>
        <v>28202</v>
      </c>
    </row>
    <row r="149" spans="1:15" s="15" customFormat="1" ht="15" x14ac:dyDescent="0.25">
      <c r="A149" s="2">
        <f t="shared" si="38"/>
        <v>141</v>
      </c>
      <c r="B149" s="11" t="s">
        <v>199</v>
      </c>
      <c r="C149" s="12" t="s">
        <v>15</v>
      </c>
      <c r="D149" s="13" t="s">
        <v>26</v>
      </c>
      <c r="E149" s="3" t="s">
        <v>227</v>
      </c>
      <c r="F149" s="12" t="s">
        <v>246</v>
      </c>
      <c r="G149" s="58">
        <v>44933</v>
      </c>
      <c r="H149" s="55" t="s">
        <v>394</v>
      </c>
      <c r="I149" s="14">
        <v>30000</v>
      </c>
      <c r="J149" s="4">
        <f t="shared" si="51"/>
        <v>861</v>
      </c>
      <c r="K149" s="4">
        <v>0</v>
      </c>
      <c r="L149" s="4">
        <f t="shared" si="52"/>
        <v>912</v>
      </c>
      <c r="M149" s="4">
        <v>25</v>
      </c>
      <c r="N149" s="4">
        <f t="shared" si="57"/>
        <v>1798</v>
      </c>
      <c r="O149" s="4">
        <f t="shared" si="53"/>
        <v>28202</v>
      </c>
    </row>
    <row r="150" spans="1:15" s="15" customFormat="1" ht="15" x14ac:dyDescent="0.25">
      <c r="A150" s="2">
        <f t="shared" si="38"/>
        <v>142</v>
      </c>
      <c r="B150" s="11" t="s">
        <v>200</v>
      </c>
      <c r="C150" s="12" t="s">
        <v>13</v>
      </c>
      <c r="D150" s="13" t="s">
        <v>26</v>
      </c>
      <c r="E150" s="3" t="s">
        <v>228</v>
      </c>
      <c r="F150" s="12" t="s">
        <v>246</v>
      </c>
      <c r="G150" s="58">
        <v>44933</v>
      </c>
      <c r="H150" s="55" t="s">
        <v>394</v>
      </c>
      <c r="I150" s="14">
        <v>30000</v>
      </c>
      <c r="J150" s="4">
        <f t="shared" si="51"/>
        <v>861</v>
      </c>
      <c r="K150" s="4">
        <v>0</v>
      </c>
      <c r="L150" s="4">
        <f t="shared" si="52"/>
        <v>912</v>
      </c>
      <c r="M150" s="4">
        <v>6454.11</v>
      </c>
      <c r="N150" s="4">
        <f t="shared" si="57"/>
        <v>8227.11</v>
      </c>
      <c r="O150" s="4">
        <f t="shared" si="53"/>
        <v>21772.89</v>
      </c>
    </row>
    <row r="151" spans="1:15" s="15" customFormat="1" ht="15" x14ac:dyDescent="0.25">
      <c r="A151" s="2">
        <f t="shared" si="38"/>
        <v>143</v>
      </c>
      <c r="B151" s="11" t="s">
        <v>201</v>
      </c>
      <c r="C151" s="12" t="s">
        <v>13</v>
      </c>
      <c r="D151" s="13" t="s">
        <v>26</v>
      </c>
      <c r="E151" s="3" t="s">
        <v>229</v>
      </c>
      <c r="F151" s="12" t="s">
        <v>246</v>
      </c>
      <c r="G151" s="58">
        <v>44933</v>
      </c>
      <c r="H151" s="55" t="s">
        <v>394</v>
      </c>
      <c r="I151" s="14">
        <v>30000</v>
      </c>
      <c r="J151" s="4">
        <f t="shared" si="51"/>
        <v>861</v>
      </c>
      <c r="K151" s="4">
        <v>0</v>
      </c>
      <c r="L151" s="4">
        <f t="shared" si="52"/>
        <v>912</v>
      </c>
      <c r="M151" s="4">
        <v>25</v>
      </c>
      <c r="N151" s="4">
        <f t="shared" si="57"/>
        <v>1798</v>
      </c>
      <c r="O151" s="4">
        <f t="shared" si="53"/>
        <v>28202</v>
      </c>
    </row>
    <row r="152" spans="1:15" s="15" customFormat="1" ht="15" x14ac:dyDescent="0.25">
      <c r="A152" s="2">
        <f t="shared" ref="A152:A207" si="58">A151+1</f>
        <v>144</v>
      </c>
      <c r="B152" s="11" t="s">
        <v>202</v>
      </c>
      <c r="C152" s="12" t="s">
        <v>13</v>
      </c>
      <c r="D152" s="13" t="s">
        <v>26</v>
      </c>
      <c r="E152" s="3" t="s">
        <v>229</v>
      </c>
      <c r="F152" s="12" t="s">
        <v>246</v>
      </c>
      <c r="G152" s="58">
        <v>44933</v>
      </c>
      <c r="H152" s="55" t="s">
        <v>394</v>
      </c>
      <c r="I152" s="14">
        <v>30000</v>
      </c>
      <c r="J152" s="4">
        <f t="shared" si="51"/>
        <v>861</v>
      </c>
      <c r="K152" s="4">
        <v>0</v>
      </c>
      <c r="L152" s="4">
        <f t="shared" si="52"/>
        <v>912</v>
      </c>
      <c r="M152" s="4">
        <v>25</v>
      </c>
      <c r="N152" s="4">
        <f t="shared" si="57"/>
        <v>1798</v>
      </c>
      <c r="O152" s="4">
        <f t="shared" si="53"/>
        <v>28202</v>
      </c>
    </row>
    <row r="153" spans="1:15" s="15" customFormat="1" ht="15" x14ac:dyDescent="0.25">
      <c r="A153" s="2">
        <f t="shared" si="58"/>
        <v>145</v>
      </c>
      <c r="B153" s="11" t="s">
        <v>204</v>
      </c>
      <c r="C153" s="12" t="s">
        <v>13</v>
      </c>
      <c r="D153" s="13" t="s">
        <v>26</v>
      </c>
      <c r="E153" s="3" t="s">
        <v>231</v>
      </c>
      <c r="F153" s="12" t="s">
        <v>246</v>
      </c>
      <c r="G153" s="58">
        <v>44933</v>
      </c>
      <c r="H153" s="55" t="s">
        <v>394</v>
      </c>
      <c r="I153" s="14">
        <v>50000</v>
      </c>
      <c r="J153" s="4">
        <f t="shared" si="51"/>
        <v>1435</v>
      </c>
      <c r="K153" s="4">
        <v>1854</v>
      </c>
      <c r="L153" s="4">
        <f t="shared" si="52"/>
        <v>1520</v>
      </c>
      <c r="M153" s="4">
        <v>5025</v>
      </c>
      <c r="N153" s="4">
        <f t="shared" si="57"/>
        <v>9834</v>
      </c>
      <c r="O153" s="4">
        <f t="shared" si="53"/>
        <v>40166</v>
      </c>
    </row>
    <row r="154" spans="1:15" s="15" customFormat="1" ht="15" x14ac:dyDescent="0.25">
      <c r="A154" s="2">
        <f t="shared" si="58"/>
        <v>146</v>
      </c>
      <c r="B154" s="11" t="s">
        <v>205</v>
      </c>
      <c r="C154" s="12" t="s">
        <v>15</v>
      </c>
      <c r="D154" s="13" t="s">
        <v>26</v>
      </c>
      <c r="E154" s="3" t="s">
        <v>233</v>
      </c>
      <c r="F154" s="12" t="s">
        <v>246</v>
      </c>
      <c r="G154" s="58">
        <v>44933</v>
      </c>
      <c r="H154" s="55" t="s">
        <v>394</v>
      </c>
      <c r="I154" s="14">
        <v>50000</v>
      </c>
      <c r="J154" s="4">
        <f t="shared" si="51"/>
        <v>1435</v>
      </c>
      <c r="K154" s="4">
        <v>1854</v>
      </c>
      <c r="L154" s="4">
        <f t="shared" si="52"/>
        <v>1520</v>
      </c>
      <c r="M154" s="4">
        <v>25</v>
      </c>
      <c r="N154" s="4">
        <f t="shared" si="57"/>
        <v>4834</v>
      </c>
      <c r="O154" s="4">
        <f t="shared" si="53"/>
        <v>45166</v>
      </c>
    </row>
    <row r="155" spans="1:15" s="15" customFormat="1" ht="15" x14ac:dyDescent="0.25">
      <c r="A155" s="2">
        <f t="shared" si="58"/>
        <v>147</v>
      </c>
      <c r="B155" s="11" t="s">
        <v>206</v>
      </c>
      <c r="C155" s="12" t="s">
        <v>13</v>
      </c>
      <c r="D155" s="13" t="s">
        <v>26</v>
      </c>
      <c r="E155" s="3" t="s">
        <v>230</v>
      </c>
      <c r="F155" s="12" t="s">
        <v>246</v>
      </c>
      <c r="G155" s="58">
        <v>44933</v>
      </c>
      <c r="H155" s="55" t="s">
        <v>394</v>
      </c>
      <c r="I155" s="14">
        <v>50000</v>
      </c>
      <c r="J155" s="4">
        <f t="shared" si="51"/>
        <v>1435</v>
      </c>
      <c r="K155" s="4">
        <v>1854</v>
      </c>
      <c r="L155" s="4">
        <f t="shared" si="52"/>
        <v>1520</v>
      </c>
      <c r="M155" s="4">
        <v>25</v>
      </c>
      <c r="N155" s="4">
        <f t="shared" si="57"/>
        <v>4834</v>
      </c>
      <c r="O155" s="4">
        <f t="shared" si="53"/>
        <v>45166</v>
      </c>
    </row>
    <row r="156" spans="1:15" s="15" customFormat="1" ht="15" x14ac:dyDescent="0.25">
      <c r="A156" s="2">
        <f t="shared" si="58"/>
        <v>148</v>
      </c>
      <c r="B156" s="11" t="s">
        <v>207</v>
      </c>
      <c r="C156" s="12" t="s">
        <v>15</v>
      </c>
      <c r="D156" s="13" t="s">
        <v>26</v>
      </c>
      <c r="E156" s="3" t="s">
        <v>233</v>
      </c>
      <c r="F156" s="12" t="s">
        <v>246</v>
      </c>
      <c r="G156" s="58">
        <v>44933</v>
      </c>
      <c r="H156" s="55" t="s">
        <v>394</v>
      </c>
      <c r="I156" s="14">
        <v>50000</v>
      </c>
      <c r="J156" s="4">
        <f t="shared" si="51"/>
        <v>1435</v>
      </c>
      <c r="K156" s="4">
        <v>1854</v>
      </c>
      <c r="L156" s="4">
        <f t="shared" si="52"/>
        <v>1520</v>
      </c>
      <c r="M156" s="4">
        <v>25</v>
      </c>
      <c r="N156" s="4">
        <f t="shared" si="57"/>
        <v>4834</v>
      </c>
      <c r="O156" s="4">
        <f t="shared" si="53"/>
        <v>45166</v>
      </c>
    </row>
    <row r="157" spans="1:15" s="15" customFormat="1" ht="15" x14ac:dyDescent="0.25">
      <c r="A157" s="2">
        <f t="shared" si="58"/>
        <v>149</v>
      </c>
      <c r="B157" s="11" t="s">
        <v>203</v>
      </c>
      <c r="C157" s="12" t="s">
        <v>13</v>
      </c>
      <c r="D157" s="13" t="s">
        <v>26</v>
      </c>
      <c r="E157" s="3" t="s">
        <v>230</v>
      </c>
      <c r="F157" s="12" t="s">
        <v>246</v>
      </c>
      <c r="G157" s="58">
        <v>44933</v>
      </c>
      <c r="H157" s="55" t="s">
        <v>394</v>
      </c>
      <c r="I157" s="14">
        <v>120000</v>
      </c>
      <c r="J157" s="4">
        <f t="shared" si="51"/>
        <v>3444</v>
      </c>
      <c r="K157" s="4">
        <v>16809.87</v>
      </c>
      <c r="L157" s="4">
        <f t="shared" si="52"/>
        <v>3648</v>
      </c>
      <c r="M157" s="4">
        <v>25</v>
      </c>
      <c r="N157" s="4">
        <f t="shared" si="57"/>
        <v>23926.87</v>
      </c>
      <c r="O157" s="4">
        <f t="shared" si="53"/>
        <v>96073.13</v>
      </c>
    </row>
    <row r="158" spans="1:15" s="15" customFormat="1" ht="15" x14ac:dyDescent="0.25">
      <c r="A158" s="2">
        <f t="shared" si="58"/>
        <v>150</v>
      </c>
      <c r="B158" s="11" t="s">
        <v>268</v>
      </c>
      <c r="C158" s="12" t="s">
        <v>13</v>
      </c>
      <c r="D158" s="13" t="s">
        <v>26</v>
      </c>
      <c r="E158" s="3" t="s">
        <v>269</v>
      </c>
      <c r="F158" s="12" t="s">
        <v>246</v>
      </c>
      <c r="G158" s="58">
        <v>44933</v>
      </c>
      <c r="H158" s="55" t="s">
        <v>394</v>
      </c>
      <c r="I158" s="14">
        <v>40000</v>
      </c>
      <c r="J158" s="4">
        <f t="shared" ref="J158" si="59">I158*2.87%</f>
        <v>1148</v>
      </c>
      <c r="K158" s="4">
        <v>442.65</v>
      </c>
      <c r="L158" s="4">
        <f t="shared" si="52"/>
        <v>1216</v>
      </c>
      <c r="M158" s="4">
        <v>25</v>
      </c>
      <c r="N158" s="4">
        <f t="shared" ref="N158" si="60">SUM(J158:M158)</f>
        <v>2831.65</v>
      </c>
      <c r="O158" s="4">
        <f t="shared" ref="O158" si="61">I158-N158</f>
        <v>37168.35</v>
      </c>
    </row>
    <row r="159" spans="1:15" s="15" customFormat="1" ht="15" x14ac:dyDescent="0.25">
      <c r="A159" s="2">
        <f t="shared" si="58"/>
        <v>151</v>
      </c>
      <c r="B159" s="11" t="s">
        <v>183</v>
      </c>
      <c r="C159" s="12" t="s">
        <v>13</v>
      </c>
      <c r="D159" s="13" t="s">
        <v>26</v>
      </c>
      <c r="E159" s="3" t="s">
        <v>212</v>
      </c>
      <c r="F159" s="12" t="s">
        <v>246</v>
      </c>
      <c r="G159" s="58">
        <v>44933</v>
      </c>
      <c r="H159" s="55" t="s">
        <v>394</v>
      </c>
      <c r="I159" s="14">
        <v>40000</v>
      </c>
      <c r="J159" s="4">
        <f t="shared" si="51"/>
        <v>1148</v>
      </c>
      <c r="K159" s="4">
        <v>442.65</v>
      </c>
      <c r="L159" s="4">
        <f t="shared" si="52"/>
        <v>1216</v>
      </c>
      <c r="M159" s="4">
        <v>25</v>
      </c>
      <c r="N159" s="4">
        <f t="shared" si="57"/>
        <v>2831.65</v>
      </c>
      <c r="O159" s="4">
        <f t="shared" si="53"/>
        <v>37168.35</v>
      </c>
    </row>
    <row r="160" spans="1:15" s="15" customFormat="1" ht="15" x14ac:dyDescent="0.25">
      <c r="A160" s="2">
        <f t="shared" si="58"/>
        <v>152</v>
      </c>
      <c r="B160" s="11" t="s">
        <v>184</v>
      </c>
      <c r="C160" s="12" t="s">
        <v>15</v>
      </c>
      <c r="D160" s="13" t="s">
        <v>26</v>
      </c>
      <c r="E160" s="3" t="s">
        <v>213</v>
      </c>
      <c r="F160" s="12" t="s">
        <v>246</v>
      </c>
      <c r="G160" s="58">
        <v>44933</v>
      </c>
      <c r="H160" s="55" t="s">
        <v>394</v>
      </c>
      <c r="I160" s="14">
        <v>40000</v>
      </c>
      <c r="J160" s="4">
        <f t="shared" si="51"/>
        <v>1148</v>
      </c>
      <c r="K160" s="4">
        <v>442.65</v>
      </c>
      <c r="L160" s="4">
        <f t="shared" si="52"/>
        <v>1216</v>
      </c>
      <c r="M160" s="4">
        <v>25</v>
      </c>
      <c r="N160" s="4">
        <f t="shared" si="57"/>
        <v>2831.65</v>
      </c>
      <c r="O160" s="4">
        <f t="shared" si="53"/>
        <v>37168.35</v>
      </c>
    </row>
    <row r="161" spans="1:15" s="15" customFormat="1" ht="15" x14ac:dyDescent="0.25">
      <c r="A161" s="2">
        <f t="shared" si="58"/>
        <v>153</v>
      </c>
      <c r="B161" s="11" t="s">
        <v>185</v>
      </c>
      <c r="C161" s="12" t="s">
        <v>13</v>
      </c>
      <c r="D161" s="13" t="s">
        <v>26</v>
      </c>
      <c r="E161" s="3" t="s">
        <v>77</v>
      </c>
      <c r="F161" s="12" t="s">
        <v>246</v>
      </c>
      <c r="G161" s="58">
        <v>44933</v>
      </c>
      <c r="H161" s="55" t="s">
        <v>394</v>
      </c>
      <c r="I161" s="14">
        <v>40000</v>
      </c>
      <c r="J161" s="4">
        <f t="shared" si="51"/>
        <v>1148</v>
      </c>
      <c r="K161" s="4">
        <v>442.65</v>
      </c>
      <c r="L161" s="4">
        <f t="shared" si="52"/>
        <v>1216</v>
      </c>
      <c r="M161" s="4">
        <v>25</v>
      </c>
      <c r="N161" s="4">
        <f t="shared" si="57"/>
        <v>2831.65</v>
      </c>
      <c r="O161" s="4">
        <f t="shared" si="53"/>
        <v>37168.35</v>
      </c>
    </row>
    <row r="162" spans="1:15" s="15" customFormat="1" ht="15" x14ac:dyDescent="0.25">
      <c r="A162" s="2">
        <f t="shared" si="58"/>
        <v>154</v>
      </c>
      <c r="B162" s="11" t="s">
        <v>188</v>
      </c>
      <c r="C162" s="12" t="s">
        <v>13</v>
      </c>
      <c r="D162" s="13" t="s">
        <v>26</v>
      </c>
      <c r="E162" s="3" t="s">
        <v>216</v>
      </c>
      <c r="F162" s="12" t="s">
        <v>246</v>
      </c>
      <c r="G162" s="58">
        <v>44933</v>
      </c>
      <c r="H162" s="55" t="s">
        <v>394</v>
      </c>
      <c r="I162" s="14">
        <v>25000</v>
      </c>
      <c r="J162" s="4">
        <f t="shared" si="51"/>
        <v>717.5</v>
      </c>
      <c r="K162" s="4">
        <v>0</v>
      </c>
      <c r="L162" s="4">
        <f t="shared" si="52"/>
        <v>760</v>
      </c>
      <c r="M162" s="4">
        <v>25</v>
      </c>
      <c r="N162" s="4">
        <f t="shared" si="57"/>
        <v>1502.5</v>
      </c>
      <c r="O162" s="4">
        <f t="shared" si="53"/>
        <v>23497.5</v>
      </c>
    </row>
    <row r="163" spans="1:15" s="15" customFormat="1" ht="15" x14ac:dyDescent="0.25">
      <c r="A163" s="2">
        <f t="shared" si="58"/>
        <v>155</v>
      </c>
      <c r="B163" s="11" t="s">
        <v>189</v>
      </c>
      <c r="C163" s="12" t="s">
        <v>13</v>
      </c>
      <c r="D163" s="13" t="s">
        <v>26</v>
      </c>
      <c r="E163" s="3" t="s">
        <v>217</v>
      </c>
      <c r="F163" s="12" t="s">
        <v>246</v>
      </c>
      <c r="G163" s="58">
        <v>44933</v>
      </c>
      <c r="H163" s="55" t="s">
        <v>394</v>
      </c>
      <c r="I163" s="14">
        <v>30000</v>
      </c>
      <c r="J163" s="4">
        <f t="shared" si="51"/>
        <v>861</v>
      </c>
      <c r="K163" s="4">
        <v>0</v>
      </c>
      <c r="L163" s="4">
        <f t="shared" si="52"/>
        <v>912</v>
      </c>
      <c r="M163" s="4">
        <v>25</v>
      </c>
      <c r="N163" s="4">
        <f t="shared" si="57"/>
        <v>1798</v>
      </c>
      <c r="O163" s="4">
        <f t="shared" si="53"/>
        <v>28202</v>
      </c>
    </row>
    <row r="164" spans="1:15" s="15" customFormat="1" ht="15" x14ac:dyDescent="0.25">
      <c r="A164" s="2">
        <f t="shared" si="58"/>
        <v>156</v>
      </c>
      <c r="B164" s="11" t="s">
        <v>190</v>
      </c>
      <c r="C164" s="12" t="s">
        <v>13</v>
      </c>
      <c r="D164" s="13" t="s">
        <v>26</v>
      </c>
      <c r="E164" s="3" t="s">
        <v>218</v>
      </c>
      <c r="F164" s="12" t="s">
        <v>246</v>
      </c>
      <c r="G164" s="58">
        <v>44933</v>
      </c>
      <c r="H164" s="55" t="s">
        <v>394</v>
      </c>
      <c r="I164" s="14">
        <v>30000</v>
      </c>
      <c r="J164" s="4">
        <f t="shared" si="51"/>
        <v>861</v>
      </c>
      <c r="K164" s="4">
        <v>0</v>
      </c>
      <c r="L164" s="4">
        <f t="shared" si="52"/>
        <v>912</v>
      </c>
      <c r="M164" s="4">
        <v>25</v>
      </c>
      <c r="N164" s="4">
        <f t="shared" ref="N164:N198" si="62">SUM(J164:M164)</f>
        <v>1798</v>
      </c>
      <c r="O164" s="4">
        <f t="shared" si="53"/>
        <v>28202</v>
      </c>
    </row>
    <row r="165" spans="1:15" s="15" customFormat="1" ht="15" x14ac:dyDescent="0.25">
      <c r="A165" s="2">
        <f t="shared" si="58"/>
        <v>157</v>
      </c>
      <c r="B165" s="11" t="s">
        <v>191</v>
      </c>
      <c r="C165" s="12" t="s">
        <v>13</v>
      </c>
      <c r="D165" s="13" t="s">
        <v>26</v>
      </c>
      <c r="E165" s="3" t="s">
        <v>219</v>
      </c>
      <c r="F165" s="12" t="s">
        <v>246</v>
      </c>
      <c r="G165" s="58">
        <v>44933</v>
      </c>
      <c r="H165" s="55" t="s">
        <v>394</v>
      </c>
      <c r="I165" s="14">
        <v>30000</v>
      </c>
      <c r="J165" s="4">
        <f t="shared" si="51"/>
        <v>861</v>
      </c>
      <c r="K165" s="4">
        <v>0</v>
      </c>
      <c r="L165" s="4">
        <f t="shared" si="52"/>
        <v>912</v>
      </c>
      <c r="M165" s="4">
        <v>25</v>
      </c>
      <c r="N165" s="4">
        <f t="shared" si="62"/>
        <v>1798</v>
      </c>
      <c r="O165" s="4">
        <f t="shared" si="53"/>
        <v>28202</v>
      </c>
    </row>
    <row r="166" spans="1:15" s="15" customFormat="1" ht="15" x14ac:dyDescent="0.25">
      <c r="A166" s="2">
        <f t="shared" si="58"/>
        <v>158</v>
      </c>
      <c r="B166" s="11" t="s">
        <v>192</v>
      </c>
      <c r="C166" s="12" t="s">
        <v>13</v>
      </c>
      <c r="D166" s="13" t="s">
        <v>26</v>
      </c>
      <c r="E166" s="3" t="s">
        <v>220</v>
      </c>
      <c r="F166" s="12" t="s">
        <v>246</v>
      </c>
      <c r="G166" s="58">
        <v>44933</v>
      </c>
      <c r="H166" s="55" t="s">
        <v>394</v>
      </c>
      <c r="I166" s="14">
        <v>30000</v>
      </c>
      <c r="J166" s="4">
        <f t="shared" si="51"/>
        <v>861</v>
      </c>
      <c r="K166" s="4">
        <v>0</v>
      </c>
      <c r="L166" s="4">
        <f t="shared" si="52"/>
        <v>912</v>
      </c>
      <c r="M166" s="4">
        <v>25</v>
      </c>
      <c r="N166" s="4">
        <f t="shared" si="62"/>
        <v>1798</v>
      </c>
      <c r="O166" s="4">
        <f t="shared" si="53"/>
        <v>28202</v>
      </c>
    </row>
    <row r="167" spans="1:15" s="15" customFormat="1" ht="15" x14ac:dyDescent="0.25">
      <c r="A167" s="2">
        <f t="shared" si="58"/>
        <v>159</v>
      </c>
      <c r="B167" s="11" t="s">
        <v>193</v>
      </c>
      <c r="C167" s="12" t="s">
        <v>13</v>
      </c>
      <c r="D167" s="13" t="s">
        <v>26</v>
      </c>
      <c r="E167" s="3" t="s">
        <v>221</v>
      </c>
      <c r="F167" s="12" t="s">
        <v>246</v>
      </c>
      <c r="G167" s="58">
        <v>44933</v>
      </c>
      <c r="H167" s="55" t="s">
        <v>394</v>
      </c>
      <c r="I167" s="14">
        <v>30000</v>
      </c>
      <c r="J167" s="4">
        <f t="shared" si="51"/>
        <v>861</v>
      </c>
      <c r="K167" s="4">
        <v>0</v>
      </c>
      <c r="L167" s="4">
        <f t="shared" si="52"/>
        <v>912</v>
      </c>
      <c r="M167" s="4">
        <v>25</v>
      </c>
      <c r="N167" s="4">
        <f t="shared" si="62"/>
        <v>1798</v>
      </c>
      <c r="O167" s="4">
        <f t="shared" si="53"/>
        <v>28202</v>
      </c>
    </row>
    <row r="168" spans="1:15" s="15" customFormat="1" ht="15" x14ac:dyDescent="0.25">
      <c r="A168" s="2">
        <f t="shared" si="58"/>
        <v>160</v>
      </c>
      <c r="B168" s="11" t="s">
        <v>194</v>
      </c>
      <c r="C168" s="12" t="s">
        <v>15</v>
      </c>
      <c r="D168" s="13" t="s">
        <v>26</v>
      </c>
      <c r="E168" s="3" t="s">
        <v>222</v>
      </c>
      <c r="F168" s="12" t="s">
        <v>246</v>
      </c>
      <c r="G168" s="58">
        <v>44933</v>
      </c>
      <c r="H168" s="55" t="s">
        <v>394</v>
      </c>
      <c r="I168" s="14">
        <v>30000</v>
      </c>
      <c r="J168" s="4">
        <f t="shared" si="51"/>
        <v>861</v>
      </c>
      <c r="K168" s="4">
        <v>0</v>
      </c>
      <c r="L168" s="4">
        <f t="shared" si="52"/>
        <v>912</v>
      </c>
      <c r="M168" s="4">
        <v>25</v>
      </c>
      <c r="N168" s="4">
        <f t="shared" si="62"/>
        <v>1798</v>
      </c>
      <c r="O168" s="4">
        <f t="shared" si="53"/>
        <v>28202</v>
      </c>
    </row>
    <row r="169" spans="1:15" s="15" customFormat="1" ht="15" x14ac:dyDescent="0.25">
      <c r="A169" s="2">
        <f t="shared" si="58"/>
        <v>161</v>
      </c>
      <c r="B169" s="11" t="s">
        <v>195</v>
      </c>
      <c r="C169" s="12" t="s">
        <v>13</v>
      </c>
      <c r="D169" s="13" t="s">
        <v>26</v>
      </c>
      <c r="E169" s="3" t="s">
        <v>223</v>
      </c>
      <c r="F169" s="12" t="s">
        <v>246</v>
      </c>
      <c r="G169" s="58">
        <v>44933</v>
      </c>
      <c r="H169" s="55" t="s">
        <v>394</v>
      </c>
      <c r="I169" s="14">
        <v>30000</v>
      </c>
      <c r="J169" s="4">
        <f t="shared" si="51"/>
        <v>861</v>
      </c>
      <c r="K169" s="4">
        <v>0</v>
      </c>
      <c r="L169" s="4">
        <f t="shared" si="52"/>
        <v>912</v>
      </c>
      <c r="M169" s="4">
        <v>1602.45</v>
      </c>
      <c r="N169" s="4">
        <f t="shared" si="62"/>
        <v>3375.45</v>
      </c>
      <c r="O169" s="4">
        <f t="shared" si="53"/>
        <v>26624.55</v>
      </c>
    </row>
    <row r="170" spans="1:15" s="15" customFormat="1" ht="15" x14ac:dyDescent="0.25">
      <c r="A170" s="2">
        <f t="shared" si="58"/>
        <v>162</v>
      </c>
      <c r="B170" s="11" t="s">
        <v>196</v>
      </c>
      <c r="C170" s="12" t="s">
        <v>13</v>
      </c>
      <c r="D170" s="13" t="s">
        <v>26</v>
      </c>
      <c r="E170" s="3" t="s">
        <v>224</v>
      </c>
      <c r="F170" s="12" t="s">
        <v>246</v>
      </c>
      <c r="G170" s="58">
        <v>44933</v>
      </c>
      <c r="H170" s="55" t="s">
        <v>394</v>
      </c>
      <c r="I170" s="14">
        <v>30000</v>
      </c>
      <c r="J170" s="4">
        <f t="shared" si="51"/>
        <v>861</v>
      </c>
      <c r="K170" s="4">
        <v>0</v>
      </c>
      <c r="L170" s="4">
        <f t="shared" si="52"/>
        <v>912</v>
      </c>
      <c r="M170" s="4">
        <v>25</v>
      </c>
      <c r="N170" s="4">
        <f t="shared" si="62"/>
        <v>1798</v>
      </c>
      <c r="O170" s="4">
        <f t="shared" si="53"/>
        <v>28202</v>
      </c>
    </row>
    <row r="171" spans="1:15" s="15" customFormat="1" ht="15" x14ac:dyDescent="0.25">
      <c r="A171" s="2">
        <f t="shared" si="58"/>
        <v>163</v>
      </c>
      <c r="B171" s="11" t="s">
        <v>182</v>
      </c>
      <c r="C171" s="12" t="s">
        <v>13</v>
      </c>
      <c r="D171" s="13" t="s">
        <v>26</v>
      </c>
      <c r="E171" s="3" t="s">
        <v>211</v>
      </c>
      <c r="F171" s="12" t="s">
        <v>246</v>
      </c>
      <c r="G171" s="58">
        <v>44933</v>
      </c>
      <c r="H171" s="55" t="s">
        <v>394</v>
      </c>
      <c r="I171" s="14">
        <v>45000</v>
      </c>
      <c r="J171" s="4">
        <f t="shared" si="51"/>
        <v>1291.5</v>
      </c>
      <c r="K171" s="4">
        <v>1148.33</v>
      </c>
      <c r="L171" s="4">
        <f t="shared" si="52"/>
        <v>1368</v>
      </c>
      <c r="M171" s="4">
        <v>2808.35</v>
      </c>
      <c r="N171" s="4">
        <f t="shared" si="62"/>
        <v>6616.18</v>
      </c>
      <c r="O171" s="4">
        <f t="shared" si="53"/>
        <v>38383.82</v>
      </c>
    </row>
    <row r="172" spans="1:15" s="15" customFormat="1" ht="15" x14ac:dyDescent="0.25">
      <c r="A172" s="2">
        <f t="shared" si="58"/>
        <v>164</v>
      </c>
      <c r="B172" s="11" t="s">
        <v>208</v>
      </c>
      <c r="C172" s="12" t="s">
        <v>15</v>
      </c>
      <c r="D172" s="13" t="s">
        <v>26</v>
      </c>
      <c r="E172" s="3" t="s">
        <v>232</v>
      </c>
      <c r="F172" s="12" t="s">
        <v>246</v>
      </c>
      <c r="G172" s="58">
        <v>44933</v>
      </c>
      <c r="H172" s="55" t="s">
        <v>394</v>
      </c>
      <c r="I172" s="14">
        <v>50000</v>
      </c>
      <c r="J172" s="4">
        <f t="shared" si="51"/>
        <v>1435</v>
      </c>
      <c r="K172" s="4">
        <v>1854</v>
      </c>
      <c r="L172" s="4">
        <f t="shared" si="52"/>
        <v>1520</v>
      </c>
      <c r="M172" s="4">
        <v>3025</v>
      </c>
      <c r="N172" s="4">
        <f t="shared" si="62"/>
        <v>7834</v>
      </c>
      <c r="O172" s="4">
        <f t="shared" si="53"/>
        <v>42166</v>
      </c>
    </row>
    <row r="173" spans="1:15" s="15" customFormat="1" ht="15" x14ac:dyDescent="0.25">
      <c r="A173" s="2">
        <f t="shared" si="58"/>
        <v>165</v>
      </c>
      <c r="B173" s="11" t="s">
        <v>209</v>
      </c>
      <c r="C173" s="12" t="s">
        <v>15</v>
      </c>
      <c r="D173" s="13" t="s">
        <v>26</v>
      </c>
      <c r="E173" s="3" t="s">
        <v>232</v>
      </c>
      <c r="F173" s="12" t="s">
        <v>246</v>
      </c>
      <c r="G173" s="58">
        <v>44933</v>
      </c>
      <c r="H173" s="55" t="s">
        <v>394</v>
      </c>
      <c r="I173" s="14">
        <v>50000</v>
      </c>
      <c r="J173" s="4">
        <f t="shared" si="51"/>
        <v>1435</v>
      </c>
      <c r="K173" s="4">
        <v>1854</v>
      </c>
      <c r="L173" s="4">
        <f t="shared" si="52"/>
        <v>1520</v>
      </c>
      <c r="M173" s="4">
        <v>25</v>
      </c>
      <c r="N173" s="4">
        <f t="shared" si="62"/>
        <v>4834</v>
      </c>
      <c r="O173" s="4">
        <f t="shared" si="53"/>
        <v>45166</v>
      </c>
    </row>
    <row r="174" spans="1:15" s="15" customFormat="1" ht="15" x14ac:dyDescent="0.25">
      <c r="A174" s="2">
        <f t="shared" si="58"/>
        <v>166</v>
      </c>
      <c r="B174" s="11" t="s">
        <v>210</v>
      </c>
      <c r="C174" s="12" t="s">
        <v>15</v>
      </c>
      <c r="D174" s="13" t="s">
        <v>26</v>
      </c>
      <c r="E174" s="3" t="s">
        <v>232</v>
      </c>
      <c r="F174" s="12" t="s">
        <v>246</v>
      </c>
      <c r="G174" s="58">
        <v>44933</v>
      </c>
      <c r="H174" s="55" t="s">
        <v>394</v>
      </c>
      <c r="I174" s="14">
        <v>50000</v>
      </c>
      <c r="J174" s="4">
        <f t="shared" si="51"/>
        <v>1435</v>
      </c>
      <c r="K174" s="4">
        <v>1854</v>
      </c>
      <c r="L174" s="4">
        <f t="shared" si="52"/>
        <v>1520</v>
      </c>
      <c r="M174" s="4">
        <v>25</v>
      </c>
      <c r="N174" s="4">
        <f t="shared" si="62"/>
        <v>4834</v>
      </c>
      <c r="O174" s="4">
        <f t="shared" si="53"/>
        <v>45166</v>
      </c>
    </row>
    <row r="175" spans="1:15" s="15" customFormat="1" ht="15" x14ac:dyDescent="0.25">
      <c r="A175" s="2">
        <f t="shared" si="58"/>
        <v>167</v>
      </c>
      <c r="B175" s="11" t="s">
        <v>187</v>
      </c>
      <c r="C175" s="12" t="s">
        <v>13</v>
      </c>
      <c r="D175" s="13" t="s">
        <v>26</v>
      </c>
      <c r="E175" s="3" t="s">
        <v>215</v>
      </c>
      <c r="F175" s="12" t="s">
        <v>246</v>
      </c>
      <c r="G175" s="58">
        <v>44933</v>
      </c>
      <c r="H175" s="55" t="s">
        <v>394</v>
      </c>
      <c r="I175" s="14">
        <v>40000</v>
      </c>
      <c r="J175" s="4">
        <f t="shared" si="51"/>
        <v>1148</v>
      </c>
      <c r="K175" s="4">
        <v>442.65</v>
      </c>
      <c r="L175" s="4">
        <f t="shared" si="52"/>
        <v>1216</v>
      </c>
      <c r="M175" s="4">
        <v>25</v>
      </c>
      <c r="N175" s="4">
        <f t="shared" si="62"/>
        <v>2831.65</v>
      </c>
      <c r="O175" s="4">
        <f t="shared" si="53"/>
        <v>37168.35</v>
      </c>
    </row>
    <row r="176" spans="1:15" s="15" customFormat="1" ht="15" x14ac:dyDescent="0.25">
      <c r="A176" s="2">
        <f t="shared" si="58"/>
        <v>168</v>
      </c>
      <c r="B176" s="11" t="s">
        <v>264</v>
      </c>
      <c r="C176" s="12" t="s">
        <v>15</v>
      </c>
      <c r="D176" s="13" t="s">
        <v>26</v>
      </c>
      <c r="E176" s="3" t="s">
        <v>265</v>
      </c>
      <c r="F176" s="12" t="s">
        <v>246</v>
      </c>
      <c r="G176" s="58">
        <v>44933</v>
      </c>
      <c r="H176" s="55" t="s">
        <v>394</v>
      </c>
      <c r="I176" s="14">
        <v>30000</v>
      </c>
      <c r="J176" s="4">
        <f t="shared" ref="J176" si="63">I176*2.87%</f>
        <v>861</v>
      </c>
      <c r="K176" s="4">
        <v>0</v>
      </c>
      <c r="L176" s="4">
        <f t="shared" si="52"/>
        <v>912</v>
      </c>
      <c r="M176" s="4">
        <v>25</v>
      </c>
      <c r="N176" s="4">
        <f t="shared" ref="N176" si="64">SUM(J176:M176)</f>
        <v>1798</v>
      </c>
      <c r="O176" s="4">
        <f t="shared" ref="O176" si="65">I176-N176</f>
        <v>28202</v>
      </c>
    </row>
    <row r="177" spans="1:15" s="15" customFormat="1" ht="15" x14ac:dyDescent="0.25">
      <c r="A177" s="2">
        <f t="shared" si="58"/>
        <v>169</v>
      </c>
      <c r="B177" s="30" t="s">
        <v>267</v>
      </c>
      <c r="C177" s="12" t="s">
        <v>15</v>
      </c>
      <c r="D177" s="13" t="s">
        <v>26</v>
      </c>
      <c r="E177" s="3" t="s">
        <v>265</v>
      </c>
      <c r="F177" s="12" t="s">
        <v>246</v>
      </c>
      <c r="G177" s="58">
        <v>44933</v>
      </c>
      <c r="H177" s="55" t="s">
        <v>394</v>
      </c>
      <c r="I177" s="14">
        <v>30000</v>
      </c>
      <c r="J177" s="4">
        <f t="shared" ref="J177:J178" si="66">I177*2.87%</f>
        <v>861</v>
      </c>
      <c r="K177" s="4">
        <v>0</v>
      </c>
      <c r="L177" s="4">
        <f t="shared" si="52"/>
        <v>912</v>
      </c>
      <c r="M177" s="4">
        <v>25</v>
      </c>
      <c r="N177" s="4">
        <f t="shared" ref="N177:N178" si="67">SUM(J177:M177)</f>
        <v>1798</v>
      </c>
      <c r="O177" s="4">
        <f t="shared" ref="O177:O178" si="68">I177-N177</f>
        <v>28202</v>
      </c>
    </row>
    <row r="178" spans="1:15" s="15" customFormat="1" ht="15" x14ac:dyDescent="0.25">
      <c r="A178" s="2">
        <f t="shared" si="58"/>
        <v>170</v>
      </c>
      <c r="B178" s="30" t="s">
        <v>273</v>
      </c>
      <c r="C178" s="12" t="s">
        <v>13</v>
      </c>
      <c r="D178" s="13" t="s">
        <v>26</v>
      </c>
      <c r="E178" s="3" t="s">
        <v>265</v>
      </c>
      <c r="F178" s="12" t="s">
        <v>246</v>
      </c>
      <c r="G178" s="58">
        <v>44933</v>
      </c>
      <c r="H178" s="55" t="s">
        <v>394</v>
      </c>
      <c r="I178" s="14">
        <v>30000</v>
      </c>
      <c r="J178" s="4">
        <f t="shared" si="66"/>
        <v>861</v>
      </c>
      <c r="K178" s="4">
        <v>0</v>
      </c>
      <c r="L178" s="4">
        <f t="shared" si="52"/>
        <v>912</v>
      </c>
      <c r="M178" s="4">
        <v>25</v>
      </c>
      <c r="N178" s="4">
        <f t="shared" si="67"/>
        <v>1798</v>
      </c>
      <c r="O178" s="4">
        <f t="shared" si="68"/>
        <v>28202</v>
      </c>
    </row>
    <row r="179" spans="1:15" s="15" customFormat="1" ht="15" x14ac:dyDescent="0.25">
      <c r="A179" s="2">
        <f t="shared" si="58"/>
        <v>171</v>
      </c>
      <c r="B179" s="30" t="s">
        <v>274</v>
      </c>
      <c r="C179" s="12" t="s">
        <v>13</v>
      </c>
      <c r="D179" s="13" t="s">
        <v>26</v>
      </c>
      <c r="E179" s="3" t="s">
        <v>265</v>
      </c>
      <c r="F179" s="12" t="s">
        <v>246</v>
      </c>
      <c r="G179" s="58">
        <v>44933</v>
      </c>
      <c r="H179" s="55" t="s">
        <v>394</v>
      </c>
      <c r="I179" s="14">
        <v>30000</v>
      </c>
      <c r="J179" s="4">
        <f t="shared" ref="J179:J183" si="69">I179*2.87%</f>
        <v>861</v>
      </c>
      <c r="K179" s="4">
        <v>0</v>
      </c>
      <c r="L179" s="4">
        <f t="shared" si="52"/>
        <v>912</v>
      </c>
      <c r="M179" s="4">
        <v>25</v>
      </c>
      <c r="N179" s="4">
        <f t="shared" ref="N179" si="70">SUM(J179:M179)</f>
        <v>1798</v>
      </c>
      <c r="O179" s="4">
        <f t="shared" ref="O179" si="71">I179-N179</f>
        <v>28202</v>
      </c>
    </row>
    <row r="180" spans="1:15" s="15" customFormat="1" ht="15" x14ac:dyDescent="0.25">
      <c r="A180" s="2">
        <f t="shared" si="58"/>
        <v>172</v>
      </c>
      <c r="B180" s="30" t="s">
        <v>280</v>
      </c>
      <c r="C180" s="12" t="s">
        <v>15</v>
      </c>
      <c r="D180" s="13" t="s">
        <v>26</v>
      </c>
      <c r="E180" s="3" t="s">
        <v>265</v>
      </c>
      <c r="F180" s="12" t="s">
        <v>246</v>
      </c>
      <c r="G180" s="58">
        <v>44933</v>
      </c>
      <c r="H180" s="55" t="s">
        <v>394</v>
      </c>
      <c r="I180" s="14">
        <v>30000</v>
      </c>
      <c r="J180" s="4">
        <f t="shared" si="69"/>
        <v>861</v>
      </c>
      <c r="K180" s="4">
        <v>0</v>
      </c>
      <c r="L180" s="4">
        <f t="shared" si="52"/>
        <v>912</v>
      </c>
      <c r="M180" s="4">
        <v>25</v>
      </c>
      <c r="N180" s="4">
        <f t="shared" ref="N180:N183" si="72">SUM(J180:M180)</f>
        <v>1798</v>
      </c>
      <c r="O180" s="4">
        <f t="shared" ref="O180:O183" si="73">I180-N180</f>
        <v>28202</v>
      </c>
    </row>
    <row r="181" spans="1:15" s="15" customFormat="1" ht="15" x14ac:dyDescent="0.25">
      <c r="A181" s="2">
        <f t="shared" si="58"/>
        <v>173</v>
      </c>
      <c r="B181" s="30" t="s">
        <v>281</v>
      </c>
      <c r="C181" s="12" t="s">
        <v>13</v>
      </c>
      <c r="D181" s="13" t="s">
        <v>26</v>
      </c>
      <c r="E181" s="3" t="s">
        <v>265</v>
      </c>
      <c r="F181" s="12" t="s">
        <v>246</v>
      </c>
      <c r="G181" s="58">
        <v>44933</v>
      </c>
      <c r="H181" s="55" t="s">
        <v>394</v>
      </c>
      <c r="I181" s="14">
        <v>37000</v>
      </c>
      <c r="J181" s="4">
        <f t="shared" si="69"/>
        <v>1061.9000000000001</v>
      </c>
      <c r="K181" s="4">
        <v>19.25</v>
      </c>
      <c r="L181" s="4">
        <f t="shared" si="52"/>
        <v>1124.8</v>
      </c>
      <c r="M181" s="4">
        <v>25</v>
      </c>
      <c r="N181" s="4">
        <f t="shared" si="72"/>
        <v>2230.9499999999998</v>
      </c>
      <c r="O181" s="4">
        <f t="shared" si="73"/>
        <v>34769.050000000003</v>
      </c>
    </row>
    <row r="182" spans="1:15" s="15" customFormat="1" ht="15" x14ac:dyDescent="0.25">
      <c r="A182" s="2">
        <f t="shared" si="58"/>
        <v>174</v>
      </c>
      <c r="B182" s="30" t="s">
        <v>346</v>
      </c>
      <c r="C182" s="12" t="s">
        <v>15</v>
      </c>
      <c r="D182" s="13" t="s">
        <v>26</v>
      </c>
      <c r="E182" s="3" t="s">
        <v>232</v>
      </c>
      <c r="F182" s="12" t="s">
        <v>246</v>
      </c>
      <c r="G182" s="58">
        <v>44929</v>
      </c>
      <c r="H182" s="55" t="s">
        <v>393</v>
      </c>
      <c r="I182" s="14">
        <v>50000</v>
      </c>
      <c r="J182" s="4">
        <f t="shared" si="69"/>
        <v>1435</v>
      </c>
      <c r="K182" s="4">
        <v>1854</v>
      </c>
      <c r="L182" s="4">
        <f t="shared" ref="L182" si="74">I182*3.04%</f>
        <v>1520</v>
      </c>
      <c r="M182" s="4">
        <v>25</v>
      </c>
      <c r="N182" s="4">
        <f t="shared" si="72"/>
        <v>4834</v>
      </c>
      <c r="O182" s="4">
        <f t="shared" si="73"/>
        <v>45166</v>
      </c>
    </row>
    <row r="183" spans="1:15" s="15" customFormat="1" ht="15" x14ac:dyDescent="0.25">
      <c r="A183" s="2">
        <f t="shared" si="58"/>
        <v>175</v>
      </c>
      <c r="B183" s="30" t="s">
        <v>327</v>
      </c>
      <c r="C183" s="12" t="s">
        <v>15</v>
      </c>
      <c r="D183" s="13" t="s">
        <v>26</v>
      </c>
      <c r="E183" s="3" t="s">
        <v>265</v>
      </c>
      <c r="F183" s="12" t="s">
        <v>246</v>
      </c>
      <c r="G183" s="58">
        <v>44928</v>
      </c>
      <c r="H183" s="55" t="s">
        <v>390</v>
      </c>
      <c r="I183" s="14">
        <v>30000</v>
      </c>
      <c r="J183" s="4">
        <f t="shared" si="69"/>
        <v>861</v>
      </c>
      <c r="K183" s="4">
        <v>0</v>
      </c>
      <c r="L183" s="4">
        <f t="shared" si="52"/>
        <v>912</v>
      </c>
      <c r="M183" s="4">
        <v>25</v>
      </c>
      <c r="N183" s="4">
        <f t="shared" si="72"/>
        <v>1798</v>
      </c>
      <c r="O183" s="4">
        <f t="shared" si="73"/>
        <v>28202</v>
      </c>
    </row>
    <row r="184" spans="1:15" s="15" customFormat="1" ht="15" x14ac:dyDescent="0.25">
      <c r="A184" s="2">
        <f t="shared" si="58"/>
        <v>176</v>
      </c>
      <c r="B184" s="30" t="s">
        <v>328</v>
      </c>
      <c r="C184" s="12" t="s">
        <v>13</v>
      </c>
      <c r="D184" s="13" t="s">
        <v>26</v>
      </c>
      <c r="E184" s="3" t="s">
        <v>329</v>
      </c>
      <c r="F184" s="12" t="s">
        <v>246</v>
      </c>
      <c r="G184" s="58">
        <v>44928</v>
      </c>
      <c r="H184" s="55" t="s">
        <v>390</v>
      </c>
      <c r="I184" s="14">
        <v>70000</v>
      </c>
      <c r="J184" s="4">
        <f t="shared" ref="J184:J191" si="75">I184*2.87%</f>
        <v>2009</v>
      </c>
      <c r="K184" s="4">
        <v>5368.48</v>
      </c>
      <c r="L184" s="4">
        <f t="shared" ref="L184:L191" si="76">I184*3.04%</f>
        <v>2128</v>
      </c>
      <c r="M184" s="4">
        <v>25</v>
      </c>
      <c r="N184" s="4">
        <f t="shared" ref="N184:N185" si="77">SUM(J184:M184)</f>
        <v>9530.48</v>
      </c>
      <c r="O184" s="4">
        <f t="shared" ref="O184:O191" si="78">I184-N184</f>
        <v>60469.520000000004</v>
      </c>
    </row>
    <row r="185" spans="1:15" s="15" customFormat="1" ht="15" x14ac:dyDescent="0.25">
      <c r="A185" s="2">
        <f t="shared" si="58"/>
        <v>177</v>
      </c>
      <c r="B185" s="30" t="s">
        <v>359</v>
      </c>
      <c r="C185" s="12" t="s">
        <v>13</v>
      </c>
      <c r="D185" s="13" t="s">
        <v>26</v>
      </c>
      <c r="E185" s="3" t="s">
        <v>265</v>
      </c>
      <c r="F185" s="12" t="s">
        <v>246</v>
      </c>
      <c r="G185" s="58">
        <v>44930</v>
      </c>
      <c r="H185" s="55" t="s">
        <v>392</v>
      </c>
      <c r="I185" s="14">
        <v>30000</v>
      </c>
      <c r="J185" s="4">
        <f t="shared" si="75"/>
        <v>861</v>
      </c>
      <c r="K185" s="4">
        <v>0</v>
      </c>
      <c r="L185" s="4">
        <f t="shared" si="76"/>
        <v>912</v>
      </c>
      <c r="M185" s="4">
        <v>25</v>
      </c>
      <c r="N185" s="4">
        <f t="shared" si="77"/>
        <v>1798</v>
      </c>
      <c r="O185" s="4">
        <f t="shared" si="78"/>
        <v>28202</v>
      </c>
    </row>
    <row r="186" spans="1:15" s="15" customFormat="1" ht="15" x14ac:dyDescent="0.25">
      <c r="A186" s="2">
        <f t="shared" si="58"/>
        <v>178</v>
      </c>
      <c r="B186" s="30" t="s">
        <v>360</v>
      </c>
      <c r="C186" s="12" t="s">
        <v>13</v>
      </c>
      <c r="D186" s="13" t="s">
        <v>26</v>
      </c>
      <c r="E186" s="3" t="s">
        <v>265</v>
      </c>
      <c r="F186" s="12" t="s">
        <v>246</v>
      </c>
      <c r="G186" s="58">
        <v>44930</v>
      </c>
      <c r="H186" s="55" t="s">
        <v>392</v>
      </c>
      <c r="I186" s="14">
        <v>30000</v>
      </c>
      <c r="J186" s="4">
        <f t="shared" si="75"/>
        <v>861</v>
      </c>
      <c r="K186" s="4">
        <v>0</v>
      </c>
      <c r="L186" s="4">
        <f t="shared" si="76"/>
        <v>912</v>
      </c>
      <c r="M186" s="4">
        <v>25</v>
      </c>
      <c r="N186" s="4">
        <f>SUM(J186:M186)</f>
        <v>1798</v>
      </c>
      <c r="O186" s="4">
        <f t="shared" si="78"/>
        <v>28202</v>
      </c>
    </row>
    <row r="187" spans="1:15" s="15" customFormat="1" ht="15" x14ac:dyDescent="0.25">
      <c r="A187" s="2">
        <f t="shared" si="58"/>
        <v>179</v>
      </c>
      <c r="B187" s="30" t="s">
        <v>371</v>
      </c>
      <c r="C187" s="12" t="s">
        <v>15</v>
      </c>
      <c r="D187" s="13" t="s">
        <v>26</v>
      </c>
      <c r="E187" s="30" t="s">
        <v>232</v>
      </c>
      <c r="F187" s="12" t="s">
        <v>246</v>
      </c>
      <c r="G187" s="58">
        <v>44931</v>
      </c>
      <c r="H187" s="55" t="s">
        <v>391</v>
      </c>
      <c r="I187" s="14">
        <v>50000</v>
      </c>
      <c r="J187" s="4">
        <f t="shared" si="75"/>
        <v>1435</v>
      </c>
      <c r="K187" s="4">
        <v>1854</v>
      </c>
      <c r="L187" s="4">
        <f t="shared" si="76"/>
        <v>1520</v>
      </c>
      <c r="M187" s="4">
        <v>25</v>
      </c>
      <c r="N187" s="4">
        <f>SUM(J187:M187)</f>
        <v>4834</v>
      </c>
      <c r="O187" s="4">
        <f t="shared" si="78"/>
        <v>45166</v>
      </c>
    </row>
    <row r="188" spans="1:15" s="15" customFormat="1" ht="15" x14ac:dyDescent="0.25">
      <c r="A188" s="2">
        <f t="shared" si="58"/>
        <v>180</v>
      </c>
      <c r="B188" s="30" t="s">
        <v>372</v>
      </c>
      <c r="C188" s="12" t="s">
        <v>13</v>
      </c>
      <c r="D188" s="13" t="s">
        <v>26</v>
      </c>
      <c r="E188" s="30" t="s">
        <v>375</v>
      </c>
      <c r="F188" s="12" t="s">
        <v>246</v>
      </c>
      <c r="G188" s="58">
        <v>44931</v>
      </c>
      <c r="H188" s="55" t="s">
        <v>391</v>
      </c>
      <c r="I188" s="14">
        <v>40000</v>
      </c>
      <c r="J188" s="4">
        <f t="shared" si="75"/>
        <v>1148</v>
      </c>
      <c r="K188" s="4">
        <v>442.65</v>
      </c>
      <c r="L188" s="4">
        <f t="shared" si="76"/>
        <v>1216</v>
      </c>
      <c r="M188" s="4">
        <v>25</v>
      </c>
      <c r="N188" s="4">
        <f>SUM(J188:M188)</f>
        <v>2831.65</v>
      </c>
      <c r="O188" s="4">
        <f t="shared" si="78"/>
        <v>37168.35</v>
      </c>
    </row>
    <row r="189" spans="1:15" s="15" customFormat="1" ht="15" x14ac:dyDescent="0.25">
      <c r="A189" s="2">
        <f t="shared" si="58"/>
        <v>181</v>
      </c>
      <c r="B189" s="30" t="s">
        <v>373</v>
      </c>
      <c r="C189" s="12" t="s">
        <v>13</v>
      </c>
      <c r="D189" s="13" t="s">
        <v>26</v>
      </c>
      <c r="E189" s="30" t="s">
        <v>376</v>
      </c>
      <c r="F189" s="12" t="s">
        <v>246</v>
      </c>
      <c r="G189" s="58">
        <v>44931</v>
      </c>
      <c r="H189" s="55" t="s">
        <v>391</v>
      </c>
      <c r="I189" s="14">
        <v>30000</v>
      </c>
      <c r="J189" s="4">
        <f t="shared" si="75"/>
        <v>861</v>
      </c>
      <c r="K189" s="4">
        <v>0</v>
      </c>
      <c r="L189" s="4">
        <f t="shared" si="76"/>
        <v>912</v>
      </c>
      <c r="M189" s="4">
        <v>25</v>
      </c>
      <c r="N189" s="4">
        <f>SUM(J189:M189)</f>
        <v>1798</v>
      </c>
      <c r="O189" s="4">
        <f t="shared" si="78"/>
        <v>28202</v>
      </c>
    </row>
    <row r="190" spans="1:15" s="15" customFormat="1" ht="15" x14ac:dyDescent="0.25">
      <c r="A190" s="2">
        <f t="shared" si="58"/>
        <v>182</v>
      </c>
      <c r="B190" s="30" t="s">
        <v>374</v>
      </c>
      <c r="C190" s="12" t="s">
        <v>15</v>
      </c>
      <c r="D190" s="13" t="s">
        <v>26</v>
      </c>
      <c r="E190" s="30" t="s">
        <v>377</v>
      </c>
      <c r="F190" s="12" t="s">
        <v>246</v>
      </c>
      <c r="G190" s="58">
        <v>44931</v>
      </c>
      <c r="H190" s="55" t="s">
        <v>391</v>
      </c>
      <c r="I190" s="14">
        <v>40000</v>
      </c>
      <c r="J190" s="4">
        <f t="shared" si="75"/>
        <v>1148</v>
      </c>
      <c r="K190" s="4">
        <v>442.65</v>
      </c>
      <c r="L190" s="4">
        <f t="shared" si="76"/>
        <v>1216</v>
      </c>
      <c r="M190" s="4">
        <v>25</v>
      </c>
      <c r="N190" s="4">
        <f>SUM(J190:M190)</f>
        <v>2831.65</v>
      </c>
      <c r="O190" s="4">
        <f t="shared" si="78"/>
        <v>37168.35</v>
      </c>
    </row>
    <row r="191" spans="1:15" s="15" customFormat="1" ht="15" x14ac:dyDescent="0.25">
      <c r="A191" s="2">
        <f t="shared" si="58"/>
        <v>183</v>
      </c>
      <c r="B191" s="11" t="s">
        <v>323</v>
      </c>
      <c r="C191" s="12" t="s">
        <v>15</v>
      </c>
      <c r="D191" s="13" t="s">
        <v>25</v>
      </c>
      <c r="E191" s="3" t="s">
        <v>324</v>
      </c>
      <c r="F191" s="12" t="s">
        <v>246</v>
      </c>
      <c r="G191" s="58">
        <v>44928</v>
      </c>
      <c r="H191" s="55" t="s">
        <v>390</v>
      </c>
      <c r="I191" s="14">
        <v>115000</v>
      </c>
      <c r="J191" s="4">
        <f t="shared" si="75"/>
        <v>3300.5</v>
      </c>
      <c r="K191" s="4">
        <v>15633.74</v>
      </c>
      <c r="L191" s="4">
        <f t="shared" si="76"/>
        <v>3496</v>
      </c>
      <c r="M191" s="4">
        <v>25</v>
      </c>
      <c r="N191" s="4">
        <f t="shared" ref="N191" si="79">SUM(J191:M191)</f>
        <v>22455.239999999998</v>
      </c>
      <c r="O191" s="4">
        <f t="shared" si="78"/>
        <v>92544.760000000009</v>
      </c>
    </row>
    <row r="192" spans="1:15" s="15" customFormat="1" ht="15" x14ac:dyDescent="0.25">
      <c r="A192" s="2">
        <f t="shared" si="58"/>
        <v>184</v>
      </c>
      <c r="B192" s="30" t="s">
        <v>234</v>
      </c>
      <c r="C192" s="12" t="s">
        <v>15</v>
      </c>
      <c r="D192" s="13" t="s">
        <v>247</v>
      </c>
      <c r="E192" s="3" t="s">
        <v>238</v>
      </c>
      <c r="F192" s="12" t="s">
        <v>246</v>
      </c>
      <c r="G192" s="58">
        <v>44927</v>
      </c>
      <c r="H192" s="55" t="s">
        <v>389</v>
      </c>
      <c r="I192" s="14">
        <v>50000</v>
      </c>
      <c r="J192" s="4">
        <f t="shared" si="51"/>
        <v>1435</v>
      </c>
      <c r="K192" s="4">
        <v>1854</v>
      </c>
      <c r="L192" s="4">
        <f t="shared" si="52"/>
        <v>1520</v>
      </c>
      <c r="M192" s="4">
        <v>25</v>
      </c>
      <c r="N192" s="4">
        <f t="shared" si="62"/>
        <v>4834</v>
      </c>
      <c r="O192" s="4">
        <f t="shared" si="53"/>
        <v>45166</v>
      </c>
    </row>
    <row r="193" spans="1:15" s="15" customFormat="1" ht="15" x14ac:dyDescent="0.25">
      <c r="A193" s="2">
        <f t="shared" si="58"/>
        <v>185</v>
      </c>
      <c r="B193" s="30" t="s">
        <v>289</v>
      </c>
      <c r="C193" s="12" t="s">
        <v>13</v>
      </c>
      <c r="D193" s="13" t="s">
        <v>247</v>
      </c>
      <c r="E193" s="30" t="s">
        <v>136</v>
      </c>
      <c r="F193" s="12" t="s">
        <v>246</v>
      </c>
      <c r="G193" s="58">
        <v>44927</v>
      </c>
      <c r="H193" s="55" t="s">
        <v>389</v>
      </c>
      <c r="I193" s="14">
        <v>50000</v>
      </c>
      <c r="J193" s="4">
        <f t="shared" si="51"/>
        <v>1435</v>
      </c>
      <c r="K193" s="4">
        <v>1617.36</v>
      </c>
      <c r="L193" s="4">
        <f t="shared" ref="L193:L208" si="80">I193*3.04%</f>
        <v>1520</v>
      </c>
      <c r="M193" s="4">
        <v>1602.45</v>
      </c>
      <c r="N193" s="4">
        <f t="shared" si="62"/>
        <v>6174.8099999999995</v>
      </c>
      <c r="O193" s="4">
        <f t="shared" si="53"/>
        <v>43825.19</v>
      </c>
    </row>
    <row r="194" spans="1:15" s="15" customFormat="1" ht="15" x14ac:dyDescent="0.25">
      <c r="A194" s="2">
        <f t="shared" si="58"/>
        <v>186</v>
      </c>
      <c r="B194" s="11" t="s">
        <v>235</v>
      </c>
      <c r="C194" s="12" t="s">
        <v>15</v>
      </c>
      <c r="D194" s="13" t="s">
        <v>247</v>
      </c>
      <c r="E194" s="3" t="s">
        <v>239</v>
      </c>
      <c r="F194" s="12" t="s">
        <v>246</v>
      </c>
      <c r="G194" s="58">
        <v>44927</v>
      </c>
      <c r="H194" s="55" t="s">
        <v>389</v>
      </c>
      <c r="I194" s="14">
        <v>50000</v>
      </c>
      <c r="J194" s="4">
        <f t="shared" ref="J194:J208" si="81">I194*2.87%</f>
        <v>1435</v>
      </c>
      <c r="K194" s="4">
        <v>1854</v>
      </c>
      <c r="L194" s="4">
        <f t="shared" si="80"/>
        <v>1520</v>
      </c>
      <c r="M194" s="4">
        <v>25</v>
      </c>
      <c r="N194" s="4">
        <f t="shared" si="62"/>
        <v>4834</v>
      </c>
      <c r="O194" s="4">
        <f t="shared" si="53"/>
        <v>45166</v>
      </c>
    </row>
    <row r="195" spans="1:15" s="15" customFormat="1" ht="15" x14ac:dyDescent="0.25">
      <c r="A195" s="2">
        <f t="shared" si="58"/>
        <v>187</v>
      </c>
      <c r="B195" s="11" t="s">
        <v>236</v>
      </c>
      <c r="C195" s="12" t="s">
        <v>13</v>
      </c>
      <c r="D195" s="13" t="s">
        <v>247</v>
      </c>
      <c r="E195" s="3" t="s">
        <v>238</v>
      </c>
      <c r="F195" s="12" t="s">
        <v>246</v>
      </c>
      <c r="G195" s="58">
        <v>44933</v>
      </c>
      <c r="H195" s="55" t="s">
        <v>394</v>
      </c>
      <c r="I195" s="14">
        <v>45000</v>
      </c>
      <c r="J195" s="4">
        <f t="shared" si="81"/>
        <v>1291.5</v>
      </c>
      <c r="K195" s="4">
        <v>1148.33</v>
      </c>
      <c r="L195" s="4">
        <f t="shared" si="80"/>
        <v>1368</v>
      </c>
      <c r="M195" s="4">
        <v>25</v>
      </c>
      <c r="N195" s="4">
        <f t="shared" si="62"/>
        <v>3832.83</v>
      </c>
      <c r="O195" s="4">
        <f t="shared" si="53"/>
        <v>41167.17</v>
      </c>
    </row>
    <row r="196" spans="1:15" s="15" customFormat="1" ht="15" x14ac:dyDescent="0.25">
      <c r="A196" s="2">
        <f t="shared" si="58"/>
        <v>188</v>
      </c>
      <c r="B196" s="11" t="s">
        <v>237</v>
      </c>
      <c r="C196" s="12" t="s">
        <v>15</v>
      </c>
      <c r="D196" s="13" t="s">
        <v>247</v>
      </c>
      <c r="E196" s="3" t="s">
        <v>238</v>
      </c>
      <c r="F196" s="12" t="s">
        <v>246</v>
      </c>
      <c r="G196" s="58">
        <v>44933</v>
      </c>
      <c r="H196" s="55" t="s">
        <v>394</v>
      </c>
      <c r="I196" s="14">
        <v>45000</v>
      </c>
      <c r="J196" s="4">
        <f t="shared" si="81"/>
        <v>1291.5</v>
      </c>
      <c r="K196" s="4">
        <v>1148.33</v>
      </c>
      <c r="L196" s="4">
        <f t="shared" si="80"/>
        <v>1368</v>
      </c>
      <c r="M196" s="4">
        <v>25</v>
      </c>
      <c r="N196" s="4">
        <f t="shared" si="62"/>
        <v>3832.83</v>
      </c>
      <c r="O196" s="4">
        <f t="shared" si="53"/>
        <v>41167.17</v>
      </c>
    </row>
    <row r="197" spans="1:15" s="15" customFormat="1" ht="15" x14ac:dyDescent="0.25">
      <c r="A197" s="2">
        <f t="shared" si="58"/>
        <v>189</v>
      </c>
      <c r="B197" s="30" t="s">
        <v>306</v>
      </c>
      <c r="C197" s="12" t="s">
        <v>13</v>
      </c>
      <c r="D197" s="13" t="s">
        <v>247</v>
      </c>
      <c r="E197" s="3" t="s">
        <v>238</v>
      </c>
      <c r="F197" s="12" t="s">
        <v>246</v>
      </c>
      <c r="G197" s="58">
        <v>44933</v>
      </c>
      <c r="H197" s="55" t="s">
        <v>394</v>
      </c>
      <c r="I197" s="14">
        <v>50000</v>
      </c>
      <c r="J197" s="4">
        <f t="shared" si="81"/>
        <v>1435</v>
      </c>
      <c r="K197" s="4">
        <v>1854</v>
      </c>
      <c r="L197" s="4">
        <f t="shared" si="80"/>
        <v>1520</v>
      </c>
      <c r="M197" s="4">
        <v>25</v>
      </c>
      <c r="N197" s="4">
        <f t="shared" si="62"/>
        <v>4834</v>
      </c>
      <c r="O197" s="4">
        <f t="shared" si="53"/>
        <v>45166</v>
      </c>
    </row>
    <row r="198" spans="1:15" s="15" customFormat="1" ht="15" x14ac:dyDescent="0.25">
      <c r="A198" s="2">
        <f t="shared" si="58"/>
        <v>190</v>
      </c>
      <c r="B198" s="30" t="s">
        <v>307</v>
      </c>
      <c r="C198" s="12" t="s">
        <v>13</v>
      </c>
      <c r="D198" s="13" t="s">
        <v>247</v>
      </c>
      <c r="E198" s="3" t="s">
        <v>40</v>
      </c>
      <c r="F198" s="12" t="s">
        <v>246</v>
      </c>
      <c r="G198" s="58">
        <v>44933</v>
      </c>
      <c r="H198" s="55" t="s">
        <v>394</v>
      </c>
      <c r="I198" s="14">
        <v>37000</v>
      </c>
      <c r="J198" s="4">
        <f t="shared" si="81"/>
        <v>1061.9000000000001</v>
      </c>
      <c r="K198" s="4">
        <v>19.25</v>
      </c>
      <c r="L198" s="4">
        <f t="shared" si="80"/>
        <v>1124.8</v>
      </c>
      <c r="M198" s="4">
        <v>25</v>
      </c>
      <c r="N198" s="4">
        <f t="shared" si="62"/>
        <v>2230.9499999999998</v>
      </c>
      <c r="O198" s="4">
        <f t="shared" si="53"/>
        <v>34769.050000000003</v>
      </c>
    </row>
    <row r="199" spans="1:15" s="15" customFormat="1" ht="15" x14ac:dyDescent="0.25">
      <c r="A199" s="2">
        <f t="shared" si="58"/>
        <v>191</v>
      </c>
      <c r="B199" s="30" t="s">
        <v>339</v>
      </c>
      <c r="C199" s="12" t="s">
        <v>15</v>
      </c>
      <c r="D199" s="13" t="s">
        <v>247</v>
      </c>
      <c r="E199" s="3" t="s">
        <v>239</v>
      </c>
      <c r="F199" s="12" t="s">
        <v>246</v>
      </c>
      <c r="G199" s="58">
        <v>44929</v>
      </c>
      <c r="H199" s="55" t="s">
        <v>393</v>
      </c>
      <c r="I199" s="14">
        <v>50000</v>
      </c>
      <c r="J199" s="4">
        <f>I199*2.87%</f>
        <v>1435</v>
      </c>
      <c r="K199" s="4">
        <v>1854</v>
      </c>
      <c r="L199" s="4">
        <f>I199*3.04%</f>
        <v>1520</v>
      </c>
      <c r="M199" s="4">
        <v>25</v>
      </c>
      <c r="N199" s="4">
        <f>SUM(J199:M199)</f>
        <v>4834</v>
      </c>
      <c r="O199" s="4">
        <f>I199-N199</f>
        <v>45166</v>
      </c>
    </row>
    <row r="200" spans="1:15" s="15" customFormat="1" ht="15" x14ac:dyDescent="0.25">
      <c r="A200" s="2">
        <f t="shared" si="58"/>
        <v>192</v>
      </c>
      <c r="B200" s="11" t="s">
        <v>119</v>
      </c>
      <c r="C200" s="12" t="s">
        <v>15</v>
      </c>
      <c r="D200" s="13" t="s">
        <v>120</v>
      </c>
      <c r="E200" s="3" t="s">
        <v>121</v>
      </c>
      <c r="F200" s="12" t="s">
        <v>246</v>
      </c>
      <c r="G200" s="58">
        <v>44927</v>
      </c>
      <c r="H200" s="55" t="s">
        <v>389</v>
      </c>
      <c r="I200" s="14">
        <v>60000</v>
      </c>
      <c r="J200" s="4">
        <f t="shared" si="81"/>
        <v>1722</v>
      </c>
      <c r="K200" s="4">
        <v>3486.68</v>
      </c>
      <c r="L200" s="4">
        <f t="shared" si="80"/>
        <v>1824</v>
      </c>
      <c r="M200" s="4">
        <v>25</v>
      </c>
      <c r="N200" s="4">
        <f>SUM(J200:M200)</f>
        <v>7057.68</v>
      </c>
      <c r="O200" s="4">
        <f t="shared" si="53"/>
        <v>52942.32</v>
      </c>
    </row>
    <row r="201" spans="1:15" s="15" customFormat="1" ht="15" x14ac:dyDescent="0.25">
      <c r="A201" s="2">
        <f t="shared" si="58"/>
        <v>193</v>
      </c>
      <c r="B201" s="30" t="s">
        <v>290</v>
      </c>
      <c r="C201" s="12" t="s">
        <v>13</v>
      </c>
      <c r="D201" s="13" t="s">
        <v>120</v>
      </c>
      <c r="E201" s="30" t="s">
        <v>294</v>
      </c>
      <c r="F201" s="12" t="s">
        <v>246</v>
      </c>
      <c r="G201" s="58">
        <v>44933</v>
      </c>
      <c r="H201" s="55" t="s">
        <v>394</v>
      </c>
      <c r="I201" s="14">
        <v>60000</v>
      </c>
      <c r="J201" s="4">
        <f t="shared" si="81"/>
        <v>1722</v>
      </c>
      <c r="K201" s="4">
        <v>3486.68</v>
      </c>
      <c r="L201" s="4">
        <f t="shared" si="80"/>
        <v>1824</v>
      </c>
      <c r="M201" s="4">
        <v>25</v>
      </c>
      <c r="N201" s="4">
        <f>SUM(J201:M201)</f>
        <v>7057.68</v>
      </c>
      <c r="O201" s="4">
        <f t="shared" si="53"/>
        <v>52942.32</v>
      </c>
    </row>
    <row r="202" spans="1:15" s="15" customFormat="1" ht="15" x14ac:dyDescent="0.25">
      <c r="A202" s="2">
        <f t="shared" si="58"/>
        <v>194</v>
      </c>
      <c r="B202" s="30" t="s">
        <v>291</v>
      </c>
      <c r="C202" s="12" t="s">
        <v>15</v>
      </c>
      <c r="D202" s="13" t="s">
        <v>120</v>
      </c>
      <c r="E202" s="30" t="s">
        <v>295</v>
      </c>
      <c r="F202" s="12" t="s">
        <v>246</v>
      </c>
      <c r="G202" s="58">
        <v>44933</v>
      </c>
      <c r="H202" s="55" t="s">
        <v>394</v>
      </c>
      <c r="I202" s="14">
        <v>37000</v>
      </c>
      <c r="J202" s="4">
        <f t="shared" si="81"/>
        <v>1061.9000000000001</v>
      </c>
      <c r="K202" s="4">
        <v>19.25</v>
      </c>
      <c r="L202" s="4">
        <f t="shared" si="80"/>
        <v>1124.8</v>
      </c>
      <c r="M202" s="4">
        <v>25</v>
      </c>
      <c r="N202" s="4">
        <f t="shared" ref="N202:N204" si="82">SUM(J202:M202)</f>
        <v>2230.9499999999998</v>
      </c>
      <c r="O202" s="4">
        <f t="shared" ref="O202:O204" si="83">I202-N202</f>
        <v>34769.050000000003</v>
      </c>
    </row>
    <row r="203" spans="1:15" s="15" customFormat="1" ht="15" x14ac:dyDescent="0.25">
      <c r="A203" s="2">
        <f t="shared" si="58"/>
        <v>195</v>
      </c>
      <c r="B203" s="30" t="s">
        <v>292</v>
      </c>
      <c r="C203" s="12" t="s">
        <v>15</v>
      </c>
      <c r="D203" s="13" t="s">
        <v>120</v>
      </c>
      <c r="E203" s="30" t="s">
        <v>295</v>
      </c>
      <c r="F203" s="12" t="s">
        <v>246</v>
      </c>
      <c r="G203" s="58">
        <v>44933</v>
      </c>
      <c r="H203" s="55" t="s">
        <v>394</v>
      </c>
      <c r="I203" s="14">
        <v>37000</v>
      </c>
      <c r="J203" s="4">
        <f t="shared" si="81"/>
        <v>1061.9000000000001</v>
      </c>
      <c r="K203" s="4">
        <v>19.25</v>
      </c>
      <c r="L203" s="4">
        <f t="shared" si="80"/>
        <v>1124.8</v>
      </c>
      <c r="M203" s="4">
        <v>25</v>
      </c>
      <c r="N203" s="4">
        <f t="shared" si="82"/>
        <v>2230.9499999999998</v>
      </c>
      <c r="O203" s="4">
        <f t="shared" si="83"/>
        <v>34769.050000000003</v>
      </c>
    </row>
    <row r="204" spans="1:15" s="15" customFormat="1" ht="15" x14ac:dyDescent="0.25">
      <c r="A204" s="2">
        <f t="shared" si="58"/>
        <v>196</v>
      </c>
      <c r="B204" s="30" t="s">
        <v>293</v>
      </c>
      <c r="C204" s="12" t="s">
        <v>15</v>
      </c>
      <c r="D204" s="13" t="s">
        <v>120</v>
      </c>
      <c r="E204" s="30" t="s">
        <v>295</v>
      </c>
      <c r="F204" s="12" t="s">
        <v>246</v>
      </c>
      <c r="G204" s="58">
        <v>44933</v>
      </c>
      <c r="H204" s="55" t="s">
        <v>394</v>
      </c>
      <c r="I204" s="14">
        <v>37000</v>
      </c>
      <c r="J204" s="4">
        <f t="shared" si="81"/>
        <v>1061.9000000000001</v>
      </c>
      <c r="K204" s="4">
        <v>19.25</v>
      </c>
      <c r="L204" s="4">
        <f t="shared" si="80"/>
        <v>1124.8</v>
      </c>
      <c r="M204" s="4">
        <v>25</v>
      </c>
      <c r="N204" s="4">
        <f t="shared" si="82"/>
        <v>2230.9499999999998</v>
      </c>
      <c r="O204" s="4">
        <f t="shared" si="83"/>
        <v>34769.050000000003</v>
      </c>
    </row>
    <row r="205" spans="1:15" s="15" customFormat="1" ht="15" x14ac:dyDescent="0.25">
      <c r="A205" s="2">
        <f t="shared" si="58"/>
        <v>197</v>
      </c>
      <c r="B205" s="11" t="s">
        <v>240</v>
      </c>
      <c r="C205" s="12" t="s">
        <v>13</v>
      </c>
      <c r="D205" s="13" t="s">
        <v>120</v>
      </c>
      <c r="E205" s="3" t="s">
        <v>244</v>
      </c>
      <c r="F205" s="12" t="s">
        <v>246</v>
      </c>
      <c r="G205" s="58">
        <v>44933</v>
      </c>
      <c r="H205" s="55" t="s">
        <v>394</v>
      </c>
      <c r="I205" s="14">
        <v>50000</v>
      </c>
      <c r="J205" s="4">
        <f t="shared" si="81"/>
        <v>1435</v>
      </c>
      <c r="K205" s="4">
        <v>1617.38</v>
      </c>
      <c r="L205" s="4">
        <f t="shared" si="80"/>
        <v>1520</v>
      </c>
      <c r="M205" s="4">
        <v>1602.45</v>
      </c>
      <c r="N205" s="4">
        <f t="shared" si="50"/>
        <v>6174.83</v>
      </c>
      <c r="O205" s="4">
        <f t="shared" si="53"/>
        <v>43825.17</v>
      </c>
    </row>
    <row r="206" spans="1:15" s="15" customFormat="1" ht="15" x14ac:dyDescent="0.25">
      <c r="A206" s="2">
        <f t="shared" si="58"/>
        <v>198</v>
      </c>
      <c r="B206" s="11" t="s">
        <v>241</v>
      </c>
      <c r="C206" s="12" t="s">
        <v>13</v>
      </c>
      <c r="D206" s="13" t="s">
        <v>120</v>
      </c>
      <c r="E206" s="3" t="s">
        <v>245</v>
      </c>
      <c r="F206" s="12" t="s">
        <v>246</v>
      </c>
      <c r="G206" s="58">
        <v>44933</v>
      </c>
      <c r="H206" s="55" t="s">
        <v>394</v>
      </c>
      <c r="I206" s="14">
        <v>31500</v>
      </c>
      <c r="J206" s="4">
        <f t="shared" si="81"/>
        <v>904.05</v>
      </c>
      <c r="K206" s="4">
        <v>0</v>
      </c>
      <c r="L206" s="4">
        <f t="shared" si="80"/>
        <v>957.6</v>
      </c>
      <c r="M206" s="4">
        <v>25</v>
      </c>
      <c r="N206" s="4">
        <f>SUM(J206:M206)</f>
        <v>1886.65</v>
      </c>
      <c r="O206" s="4">
        <f t="shared" si="53"/>
        <v>29613.35</v>
      </c>
    </row>
    <row r="207" spans="1:15" s="15" customFormat="1" ht="15" x14ac:dyDescent="0.25">
      <c r="A207" s="2">
        <f t="shared" si="58"/>
        <v>199</v>
      </c>
      <c r="B207" s="30" t="s">
        <v>379</v>
      </c>
      <c r="C207" s="12" t="s">
        <v>15</v>
      </c>
      <c r="D207" s="13" t="s">
        <v>120</v>
      </c>
      <c r="E207" s="3" t="s">
        <v>245</v>
      </c>
      <c r="F207" s="12" t="s">
        <v>246</v>
      </c>
      <c r="G207" s="58">
        <v>44931</v>
      </c>
      <c r="H207" s="55" t="s">
        <v>391</v>
      </c>
      <c r="I207" s="14">
        <v>45000</v>
      </c>
      <c r="J207" s="4">
        <f t="shared" si="81"/>
        <v>1291.5</v>
      </c>
      <c r="K207" s="4">
        <v>1148.33</v>
      </c>
      <c r="L207" s="4">
        <f t="shared" si="80"/>
        <v>1368</v>
      </c>
      <c r="M207" s="4">
        <v>25</v>
      </c>
      <c r="N207" s="4">
        <f>SUM(J207:M207)</f>
        <v>3832.83</v>
      </c>
      <c r="O207" s="4">
        <f t="shared" si="53"/>
        <v>41167.17</v>
      </c>
    </row>
    <row r="208" spans="1:15" s="15" customFormat="1" ht="15" x14ac:dyDescent="0.25">
      <c r="A208" s="2">
        <f t="shared" ref="A208" si="84">A207+1</f>
        <v>200</v>
      </c>
      <c r="B208" s="11" t="s">
        <v>242</v>
      </c>
      <c r="C208" s="12" t="s">
        <v>15</v>
      </c>
      <c r="D208" s="13" t="s">
        <v>120</v>
      </c>
      <c r="E208" s="3" t="s">
        <v>245</v>
      </c>
      <c r="F208" s="12" t="s">
        <v>246</v>
      </c>
      <c r="G208" s="58">
        <v>44933</v>
      </c>
      <c r="H208" s="55" t="s">
        <v>394</v>
      </c>
      <c r="I208" s="14">
        <v>31500</v>
      </c>
      <c r="J208" s="4">
        <f t="shared" si="81"/>
        <v>904.05</v>
      </c>
      <c r="K208" s="4">
        <v>0</v>
      </c>
      <c r="L208" s="4">
        <f t="shared" si="80"/>
        <v>957.6</v>
      </c>
      <c r="M208" s="4">
        <v>25</v>
      </c>
      <c r="N208" s="4">
        <f>SUM(J208:M208)</f>
        <v>1886.65</v>
      </c>
      <c r="O208" s="4">
        <f t="shared" ref="O208" si="85">I208-N208</f>
        <v>29613.35</v>
      </c>
    </row>
    <row r="209" spans="1:15" ht="15" x14ac:dyDescent="0.25">
      <c r="A209" s="2"/>
      <c r="B209" s="5" t="s">
        <v>28</v>
      </c>
      <c r="C209" s="5"/>
      <c r="D209" s="5"/>
      <c r="E209" s="5"/>
      <c r="F209" s="5"/>
      <c r="G209" s="5"/>
      <c r="H209" s="5"/>
      <c r="I209" s="6">
        <f>SUM(I9:I208)</f>
        <v>9119500.1699999999</v>
      </c>
      <c r="J209" s="39">
        <v>261729.63</v>
      </c>
      <c r="K209" s="6">
        <v>409648.45</v>
      </c>
      <c r="L209" s="6">
        <v>277232.78000000003</v>
      </c>
      <c r="M209" s="6">
        <v>186901.74</v>
      </c>
      <c r="N209" s="6">
        <f>SUM(J209:M209)</f>
        <v>1135512.6000000001</v>
      </c>
      <c r="O209" s="6">
        <f xml:space="preserve"> I209-N209</f>
        <v>7983987.5700000003</v>
      </c>
    </row>
    <row r="210" spans="1:15" ht="15" x14ac:dyDescent="0.25">
      <c r="A210" s="1"/>
      <c r="B210" s="1"/>
      <c r="C210" s="1"/>
      <c r="D210" s="1"/>
      <c r="E210" s="1"/>
      <c r="F210" s="1"/>
      <c r="G210" s="1"/>
      <c r="H210" s="1"/>
      <c r="I210" s="7"/>
      <c r="J210" s="23"/>
      <c r="K210" s="23"/>
      <c r="L210" s="23"/>
      <c r="M210" s="23"/>
      <c r="N210" s="23"/>
      <c r="O210" s="23"/>
    </row>
    <row r="211" spans="1:15" s="21" customFormat="1" ht="15" x14ac:dyDescent="0.25">
      <c r="A211" s="51"/>
      <c r="B211" s="51"/>
      <c r="C211" s="16"/>
      <c r="D211" s="19"/>
      <c r="E211" s="19"/>
      <c r="F211" s="19"/>
      <c r="G211" s="19"/>
      <c r="H211" s="19"/>
      <c r="I211" s="20"/>
    </row>
    <row r="212" spans="1:15" ht="15" x14ac:dyDescent="0.25">
      <c r="A212" s="1"/>
      <c r="B212" s="24" t="s">
        <v>250</v>
      </c>
      <c r="C212" s="45" t="s">
        <v>251</v>
      </c>
      <c r="D212" s="46"/>
      <c r="E212" s="25" t="s">
        <v>252</v>
      </c>
      <c r="F212" s="1"/>
      <c r="G212" s="1"/>
      <c r="H212" s="1"/>
      <c r="I212" s="7"/>
    </row>
    <row r="213" spans="1:15" ht="15" x14ac:dyDescent="0.25">
      <c r="A213" s="1"/>
      <c r="B213" s="26">
        <v>43014945400</v>
      </c>
      <c r="C213" s="27" t="s">
        <v>253</v>
      </c>
      <c r="D213" s="28"/>
      <c r="E213" s="29">
        <f>J209</f>
        <v>261729.63</v>
      </c>
      <c r="F213" s="1"/>
      <c r="G213" s="1"/>
      <c r="H213" s="1"/>
      <c r="I213" s="32"/>
    </row>
    <row r="214" spans="1:15" ht="15" x14ac:dyDescent="0.25">
      <c r="A214" s="1"/>
      <c r="B214" s="26">
        <v>49999998400</v>
      </c>
      <c r="C214" s="27" t="s">
        <v>254</v>
      </c>
      <c r="D214" s="28"/>
      <c r="E214" s="29">
        <f>K209</f>
        <v>409648.45</v>
      </c>
      <c r="F214" s="1"/>
      <c r="G214" s="1"/>
      <c r="H214" s="1"/>
      <c r="I214" s="31"/>
    </row>
    <row r="215" spans="1:15" ht="15" x14ac:dyDescent="0.25">
      <c r="A215" s="1"/>
      <c r="B215" s="26">
        <v>43014946200</v>
      </c>
      <c r="C215" s="27" t="s">
        <v>266</v>
      </c>
      <c r="D215" s="28"/>
      <c r="E215" s="29">
        <v>5000</v>
      </c>
      <c r="F215" s="1"/>
      <c r="G215" s="1"/>
      <c r="H215" s="1"/>
      <c r="I215" s="7"/>
    </row>
    <row r="216" spans="1:15" x14ac:dyDescent="0.25">
      <c r="B216" s="26">
        <v>43010094300</v>
      </c>
      <c r="C216" s="27" t="s">
        <v>255</v>
      </c>
      <c r="D216" s="28"/>
      <c r="E216" s="29">
        <v>166127.24</v>
      </c>
    </row>
    <row r="217" spans="1:15" x14ac:dyDescent="0.25">
      <c r="B217" s="26">
        <v>43014945400</v>
      </c>
      <c r="C217" s="27" t="s">
        <v>256</v>
      </c>
      <c r="D217" s="28"/>
      <c r="E217" s="29">
        <f>L209</f>
        <v>277232.78000000003</v>
      </c>
    </row>
    <row r="218" spans="1:15" x14ac:dyDescent="0.25">
      <c r="B218" s="26">
        <v>43014945400</v>
      </c>
      <c r="C218" s="27" t="s">
        <v>257</v>
      </c>
      <c r="D218" s="28"/>
      <c r="E218" s="29">
        <v>15774.5</v>
      </c>
    </row>
    <row r="219" spans="1:15" x14ac:dyDescent="0.25">
      <c r="B219" s="26" t="s">
        <v>258</v>
      </c>
      <c r="C219" s="41"/>
      <c r="D219" s="42"/>
      <c r="E219" s="29">
        <v>647484.54</v>
      </c>
    </row>
    <row r="220" spans="1:15" x14ac:dyDescent="0.25">
      <c r="B220" s="26" t="s">
        <v>259</v>
      </c>
      <c r="C220" s="41"/>
      <c r="D220" s="42"/>
      <c r="E220" s="29">
        <v>94283.66</v>
      </c>
    </row>
    <row r="221" spans="1:15" x14ac:dyDescent="0.25">
      <c r="B221" s="26" t="s">
        <v>260</v>
      </c>
      <c r="C221" s="41"/>
      <c r="D221" s="42"/>
      <c r="E221" s="29">
        <v>646572.56000000006</v>
      </c>
    </row>
    <row r="222" spans="1:15" x14ac:dyDescent="0.25">
      <c r="B222" s="26" t="s">
        <v>261</v>
      </c>
      <c r="C222" s="41"/>
      <c r="D222" s="42"/>
      <c r="E222" s="29">
        <f>I209</f>
        <v>9119500.1699999999</v>
      </c>
    </row>
    <row r="223" spans="1:15" x14ac:dyDescent="0.25">
      <c r="B223" s="26" t="s">
        <v>262</v>
      </c>
      <c r="C223" s="41"/>
      <c r="D223" s="42"/>
      <c r="E223" s="29">
        <f>O209</f>
        <v>7983987.5700000003</v>
      </c>
    </row>
    <row r="227" spans="2:4" x14ac:dyDescent="0.25">
      <c r="B227" s="34" t="s">
        <v>309</v>
      </c>
      <c r="C227" s="35"/>
      <c r="D227" s="34" t="s">
        <v>310</v>
      </c>
    </row>
    <row r="228" spans="2:4" x14ac:dyDescent="0.25">
      <c r="B228" s="34"/>
      <c r="C228" s="35"/>
      <c r="D228" s="34"/>
    </row>
    <row r="229" spans="2:4" x14ac:dyDescent="0.25">
      <c r="B229" s="36"/>
      <c r="C229" s="37"/>
      <c r="D229" s="36"/>
    </row>
    <row r="230" spans="2:4" x14ac:dyDescent="0.25">
      <c r="B230" s="38" t="s">
        <v>311</v>
      </c>
      <c r="C230" s="37"/>
      <c r="D230" s="38" t="s">
        <v>361</v>
      </c>
    </row>
    <row r="231" spans="2:4" x14ac:dyDescent="0.25">
      <c r="B231" s="37" t="s">
        <v>312</v>
      </c>
      <c r="C231" s="37"/>
      <c r="D231" s="37" t="s">
        <v>313</v>
      </c>
    </row>
  </sheetData>
  <mergeCells count="23">
    <mergeCell ref="I7:I8"/>
    <mergeCell ref="A5:O5"/>
    <mergeCell ref="A6:O6"/>
    <mergeCell ref="A211:B211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  <mergeCell ref="C222:D222"/>
    <mergeCell ref="C223:D223"/>
    <mergeCell ref="F7:F8"/>
    <mergeCell ref="C212:D212"/>
    <mergeCell ref="C219:D219"/>
    <mergeCell ref="C220:D220"/>
    <mergeCell ref="C221:D221"/>
  </mergeCells>
  <pageMargins left="0.27558945756780401" right="0.27558945756780401" top="0.23622047244094499" bottom="0.31496062992126" header="0.31496062992126" footer="0.31496062992126"/>
  <pageSetup paperSize="5" scale="67" orientation="landscape" r:id="rId1"/>
  <rowBreaks count="4" manualBreakCount="4">
    <brk id="54" max="12" man="1"/>
    <brk id="100" max="12" man="1"/>
    <brk id="146" max="12" man="1"/>
    <brk id="19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2023-08-24T15:36:51Z</cp:lastPrinted>
  <dcterms:created xsi:type="dcterms:W3CDTF">2021-12-14T13:49:24Z</dcterms:created>
  <dcterms:modified xsi:type="dcterms:W3CDTF">2023-08-24T15:36:55Z</dcterms:modified>
</cp:coreProperties>
</file>